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баланс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27" i="1"/>
  <c r="H27"/>
  <c r="I27"/>
  <c r="J27"/>
  <c r="K27"/>
  <c r="I26"/>
  <c r="J26"/>
  <c r="K26"/>
  <c r="H26"/>
  <c r="D19"/>
  <c r="D14"/>
  <c r="K14" l="1"/>
  <c r="J14"/>
  <c r="I14"/>
  <c r="H14"/>
  <c r="G14"/>
  <c r="F14"/>
  <c r="E14"/>
  <c r="K19" l="1"/>
  <c r="J19"/>
  <c r="I19"/>
  <c r="I22" s="1"/>
  <c r="H19"/>
  <c r="H22" s="1"/>
  <c r="G19"/>
  <c r="G22" s="1"/>
  <c r="G26" s="1"/>
  <c r="F19"/>
  <c r="F22" s="1"/>
  <c r="F26" s="1"/>
  <c r="E19"/>
  <c r="E22" s="1"/>
  <c r="D22"/>
  <c r="E26"/>
  <c r="E27" s="1"/>
  <c r="D26"/>
  <c r="K12"/>
  <c r="J12"/>
  <c r="I12"/>
  <c r="H12"/>
  <c r="G12"/>
  <c r="F12"/>
  <c r="E12"/>
  <c r="D12"/>
  <c r="G21" l="1"/>
  <c r="F21"/>
  <c r="F27" s="1"/>
  <c r="K21"/>
  <c r="J22"/>
  <c r="J21"/>
  <c r="K22"/>
  <c r="D21"/>
  <c r="D27" s="1"/>
  <c r="H21"/>
  <c r="I21"/>
  <c r="E21"/>
</calcChain>
</file>

<file path=xl/sharedStrings.xml><?xml version="1.0" encoding="utf-8"?>
<sst xmlns="http://schemas.openxmlformats.org/spreadsheetml/2006/main" count="61" uniqueCount="40">
  <si>
    <t>Показатели</t>
  </si>
  <si>
    <t>2021 год</t>
  </si>
  <si>
    <t xml:space="preserve">вариант 1 </t>
  </si>
  <si>
    <t xml:space="preserve">вариант 2 </t>
  </si>
  <si>
    <t>Прибыль прибыльных организаций</t>
  </si>
  <si>
    <t>Налоговые доходы</t>
  </si>
  <si>
    <t>Единицы измерения</t>
  </si>
  <si>
    <t>тыс.руб.</t>
  </si>
  <si>
    <t>Неналоговые доходы</t>
  </si>
  <si>
    <t>дотации</t>
  </si>
  <si>
    <t>субсидии</t>
  </si>
  <si>
    <t>субвенции</t>
  </si>
  <si>
    <t>иные межбюджетные трансферты</t>
  </si>
  <si>
    <t>Прогноз сводного финансового баланса по территории Гаврилов-Ямского муниципального района</t>
  </si>
  <si>
    <t xml:space="preserve">отчет </t>
  </si>
  <si>
    <t xml:space="preserve"> оценка </t>
  </si>
  <si>
    <t xml:space="preserve">прогноз </t>
  </si>
  <si>
    <t>Средства, передаваемые на областной уровень власти</t>
  </si>
  <si>
    <t>Средства, получаемые от областного уровня власти</t>
  </si>
  <si>
    <t>Расходы</t>
  </si>
  <si>
    <t>Расходы консолидированного бюджета муниципального района</t>
  </si>
  <si>
    <t>Доходы</t>
  </si>
  <si>
    <t xml:space="preserve">№ </t>
  </si>
  <si>
    <r>
      <t xml:space="preserve">Итого доходов </t>
    </r>
    <r>
      <rPr>
        <sz val="12"/>
        <color theme="1"/>
        <rFont val="Times New Roman"/>
        <family val="1"/>
        <charset val="204"/>
      </rPr>
      <t>(стр.1+ стр.2+стр.3):</t>
    </r>
  </si>
  <si>
    <t xml:space="preserve">Прочие безвозмездные поступления </t>
  </si>
  <si>
    <t>Всего расходов:</t>
  </si>
  <si>
    <t>Расходы  организаций</t>
  </si>
  <si>
    <t>15</t>
  </si>
  <si>
    <t>16</t>
  </si>
  <si>
    <t>17</t>
  </si>
  <si>
    <t>18</t>
  </si>
  <si>
    <t>2022 год</t>
  </si>
  <si>
    <t>2023 год</t>
  </si>
  <si>
    <t>2024 год</t>
  </si>
  <si>
    <r>
      <t xml:space="preserve">Сальдо финансовых взаимоотношений с вышестоящим бюджетом </t>
    </r>
    <r>
      <rPr>
        <sz val="11"/>
        <rFont val="Times New Roman"/>
        <family val="1"/>
        <charset val="204"/>
      </rPr>
      <t>(стр.6-стр.5)</t>
    </r>
    <r>
      <rPr>
        <b/>
        <sz val="11"/>
        <rFont val="Times New Roman"/>
        <family val="1"/>
        <charset val="204"/>
      </rPr>
      <t>:</t>
    </r>
  </si>
  <si>
    <r>
      <t>Всего доходов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(стр.4+ стр.12+стр.13</t>
    </r>
    <r>
      <rPr>
        <b/>
        <sz val="11"/>
        <rFont val="Times New Roman"/>
        <family val="1"/>
        <charset val="204"/>
      </rPr>
      <t>)</t>
    </r>
    <r>
      <rPr>
        <b/>
        <sz val="14"/>
        <rFont val="Times New Roman"/>
        <family val="1"/>
        <charset val="204"/>
      </rPr>
      <t>:</t>
    </r>
  </si>
  <si>
    <t xml:space="preserve"> на 2023 год и на плановый период 2024-2025 годов.</t>
  </si>
  <si>
    <t>2025 год</t>
  </si>
  <si>
    <t>в том числе: доходы консолидированного бюджета муниципального района</t>
  </si>
  <si>
    <t>Дефицит (-), профицит(+)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</si>
</sst>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49" fontId="0" fillId="0" borderId="0" xfId="0" applyNumberFormat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3" fontId="3" fillId="0" borderId="1" xfId="1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Alignment="1">
      <alignment horizontal="center"/>
    </xf>
    <xf numFmtId="0" fontId="5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9" fillId="0" borderId="4" xfId="0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right" vertical="center" wrapText="1"/>
    </xf>
    <xf numFmtId="49" fontId="16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1"/>
  <sheetViews>
    <sheetView tabSelected="1" topLeftCell="A13" zoomScaleNormal="100" workbookViewId="0">
      <selection activeCell="E27" sqref="E27"/>
    </sheetView>
  </sheetViews>
  <sheetFormatPr defaultRowHeight="15.75"/>
  <cols>
    <col min="2" max="2" width="29.5703125" customWidth="1"/>
    <col min="3" max="3" width="11.85546875" customWidth="1"/>
    <col min="4" max="4" width="14.28515625" style="6" customWidth="1"/>
    <col min="5" max="5" width="13" style="21" customWidth="1"/>
    <col min="6" max="6" width="13.85546875" style="21" customWidth="1"/>
    <col min="7" max="7" width="12.85546875" style="21" customWidth="1"/>
    <col min="8" max="8" width="13.28515625" style="21" customWidth="1"/>
    <col min="9" max="9" width="13" style="21" customWidth="1"/>
    <col min="10" max="10" width="13.5703125" style="21" customWidth="1"/>
    <col min="11" max="11" width="13.42578125" style="21" customWidth="1"/>
    <col min="12" max="12" width="9.140625" style="17"/>
  </cols>
  <sheetData>
    <row r="2" spans="1:12" ht="20.25" customHeight="1">
      <c r="B2" s="55" t="s">
        <v>13</v>
      </c>
      <c r="C2" s="55"/>
      <c r="D2" s="55"/>
      <c r="E2" s="55"/>
      <c r="F2" s="55"/>
      <c r="G2" s="55"/>
      <c r="H2" s="55"/>
      <c r="I2" s="55"/>
      <c r="J2" s="55"/>
      <c r="K2" s="55"/>
    </row>
    <row r="3" spans="1:12" ht="28.5" customHeight="1">
      <c r="B3" s="56" t="s">
        <v>36</v>
      </c>
      <c r="C3" s="56"/>
      <c r="D3" s="56"/>
      <c r="E3" s="56"/>
      <c r="F3" s="56"/>
      <c r="G3" s="56"/>
      <c r="H3" s="56"/>
      <c r="I3" s="56"/>
      <c r="J3" s="56"/>
      <c r="K3" s="56"/>
    </row>
    <row r="4" spans="1:12" ht="16.5" customHeight="1">
      <c r="B4" s="8"/>
      <c r="C4" s="9"/>
      <c r="D4" s="8"/>
      <c r="E4" s="18"/>
      <c r="F4" s="18"/>
      <c r="G4" s="18"/>
      <c r="H4" s="18"/>
      <c r="I4" s="18"/>
      <c r="J4" s="18"/>
      <c r="K4" s="18"/>
    </row>
    <row r="5" spans="1:12" s="1" customFormat="1" ht="15.75" customHeight="1">
      <c r="A5" s="46" t="s">
        <v>22</v>
      </c>
      <c r="B5" s="57" t="s">
        <v>0</v>
      </c>
      <c r="C5" s="59" t="s">
        <v>6</v>
      </c>
      <c r="D5" s="11" t="s">
        <v>14</v>
      </c>
      <c r="E5" s="13" t="s">
        <v>15</v>
      </c>
      <c r="F5" s="58" t="s">
        <v>16</v>
      </c>
      <c r="G5" s="58"/>
      <c r="H5" s="58"/>
      <c r="I5" s="58"/>
      <c r="J5" s="58"/>
      <c r="K5" s="58"/>
      <c r="L5" s="19"/>
    </row>
    <row r="6" spans="1:12" s="1" customFormat="1" ht="15" customHeight="1">
      <c r="A6" s="47"/>
      <c r="B6" s="57"/>
      <c r="C6" s="60"/>
      <c r="D6" s="14" t="s">
        <v>1</v>
      </c>
      <c r="E6" s="14" t="s">
        <v>31</v>
      </c>
      <c r="F6" s="58" t="s">
        <v>32</v>
      </c>
      <c r="G6" s="58"/>
      <c r="H6" s="58" t="s">
        <v>33</v>
      </c>
      <c r="I6" s="58"/>
      <c r="J6" s="58" t="s">
        <v>37</v>
      </c>
      <c r="K6" s="58"/>
      <c r="L6" s="19"/>
    </row>
    <row r="7" spans="1:12" s="1" customFormat="1" ht="24.75" customHeight="1">
      <c r="A7" s="48"/>
      <c r="B7" s="57"/>
      <c r="C7" s="61"/>
      <c r="D7" s="10"/>
      <c r="E7" s="12"/>
      <c r="F7" s="15" t="s">
        <v>2</v>
      </c>
      <c r="G7" s="15" t="s">
        <v>3</v>
      </c>
      <c r="H7" s="15" t="s">
        <v>2</v>
      </c>
      <c r="I7" s="15" t="s">
        <v>3</v>
      </c>
      <c r="J7" s="15" t="s">
        <v>2</v>
      </c>
      <c r="K7" s="15" t="s">
        <v>3</v>
      </c>
      <c r="L7" s="19"/>
    </row>
    <row r="8" spans="1:12" s="1" customFormat="1" ht="34.5" customHeight="1">
      <c r="A8" s="22"/>
      <c r="B8" s="49" t="s">
        <v>21</v>
      </c>
      <c r="C8" s="50"/>
      <c r="D8" s="50"/>
      <c r="E8" s="50"/>
      <c r="F8" s="50"/>
      <c r="G8" s="50"/>
      <c r="H8" s="50"/>
      <c r="I8" s="50"/>
      <c r="J8" s="50"/>
      <c r="K8" s="51"/>
      <c r="L8" s="19"/>
    </row>
    <row r="9" spans="1:12" s="4" customFormat="1" ht="36.75" customHeight="1">
      <c r="A9" s="23">
        <v>1</v>
      </c>
      <c r="B9" s="24" t="s">
        <v>4</v>
      </c>
      <c r="C9" s="2" t="s">
        <v>7</v>
      </c>
      <c r="D9" s="5">
        <v>113600</v>
      </c>
      <c r="E9" s="29">
        <v>118500</v>
      </c>
      <c r="F9" s="29">
        <v>117100</v>
      </c>
      <c r="G9" s="29">
        <v>130900</v>
      </c>
      <c r="H9" s="29">
        <v>113700</v>
      </c>
      <c r="I9" s="29">
        <v>147800</v>
      </c>
      <c r="J9" s="29">
        <v>124100</v>
      </c>
      <c r="K9" s="29">
        <v>163500</v>
      </c>
      <c r="L9" s="20"/>
    </row>
    <row r="10" spans="1:12" s="4" customFormat="1" ht="29.25" customHeight="1">
      <c r="A10" s="23">
        <v>2</v>
      </c>
      <c r="B10" s="24" t="s">
        <v>5</v>
      </c>
      <c r="C10" s="2" t="s">
        <v>7</v>
      </c>
      <c r="D10" s="5">
        <v>171100</v>
      </c>
      <c r="E10" s="29">
        <v>185207</v>
      </c>
      <c r="F10" s="29">
        <v>191368</v>
      </c>
      <c r="G10" s="29">
        <v>202074</v>
      </c>
      <c r="H10" s="29">
        <v>203077</v>
      </c>
      <c r="I10" s="29">
        <v>222376</v>
      </c>
      <c r="J10" s="29">
        <v>219818</v>
      </c>
      <c r="K10" s="29">
        <v>243327</v>
      </c>
      <c r="L10" s="20"/>
    </row>
    <row r="11" spans="1:12" s="4" customFormat="1" ht="29.25" customHeight="1">
      <c r="A11" s="23">
        <v>3</v>
      </c>
      <c r="B11" s="24" t="s">
        <v>8</v>
      </c>
      <c r="C11" s="2" t="s">
        <v>7</v>
      </c>
      <c r="D11" s="5">
        <v>31605</v>
      </c>
      <c r="E11" s="29">
        <v>25890</v>
      </c>
      <c r="F11" s="29">
        <v>18961</v>
      </c>
      <c r="G11" s="29">
        <v>18887</v>
      </c>
      <c r="H11" s="29">
        <v>17440</v>
      </c>
      <c r="I11" s="29">
        <v>17244</v>
      </c>
      <c r="J11" s="29">
        <v>17807</v>
      </c>
      <c r="K11" s="29">
        <v>17408</v>
      </c>
      <c r="L11" s="20"/>
    </row>
    <row r="12" spans="1:12" s="4" customFormat="1" ht="40.5" customHeight="1">
      <c r="A12" s="23">
        <v>4</v>
      </c>
      <c r="B12" s="25" t="s">
        <v>23</v>
      </c>
      <c r="C12" s="3" t="s">
        <v>7</v>
      </c>
      <c r="D12" s="33">
        <f>SUM(D9:D11)</f>
        <v>316305</v>
      </c>
      <c r="E12" s="33">
        <f t="shared" ref="E12:K12" si="0">SUM(E9:E11)</f>
        <v>329597</v>
      </c>
      <c r="F12" s="33">
        <f t="shared" si="0"/>
        <v>327429</v>
      </c>
      <c r="G12" s="33">
        <f t="shared" si="0"/>
        <v>351861</v>
      </c>
      <c r="H12" s="33">
        <f t="shared" si="0"/>
        <v>334217</v>
      </c>
      <c r="I12" s="33">
        <f t="shared" si="0"/>
        <v>387420</v>
      </c>
      <c r="J12" s="33">
        <f t="shared" si="0"/>
        <v>361725</v>
      </c>
      <c r="K12" s="33">
        <f t="shared" si="0"/>
        <v>424235</v>
      </c>
      <c r="L12" s="20"/>
    </row>
    <row r="13" spans="1:12" ht="30">
      <c r="A13" s="23">
        <v>5</v>
      </c>
      <c r="B13" s="26" t="s">
        <v>17</v>
      </c>
      <c r="C13" s="2" t="s">
        <v>7</v>
      </c>
      <c r="D13" s="32">
        <v>5165</v>
      </c>
      <c r="E13" s="42">
        <v>-71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2" ht="30">
      <c r="A14" s="23">
        <v>6</v>
      </c>
      <c r="B14" s="34" t="s">
        <v>18</v>
      </c>
      <c r="C14" s="2" t="s">
        <v>7</v>
      </c>
      <c r="D14" s="32">
        <f>SUM(D15:D18)</f>
        <v>1248866</v>
      </c>
      <c r="E14" s="32">
        <f t="shared" ref="E14:K14" si="1">SUM(E15:E18)</f>
        <v>1617802</v>
      </c>
      <c r="F14" s="32">
        <f t="shared" si="1"/>
        <v>1214909</v>
      </c>
      <c r="G14" s="32">
        <f t="shared" si="1"/>
        <v>1214909</v>
      </c>
      <c r="H14" s="32">
        <f t="shared" si="1"/>
        <v>955466</v>
      </c>
      <c r="I14" s="32">
        <f t="shared" si="1"/>
        <v>955466</v>
      </c>
      <c r="J14" s="32">
        <f t="shared" si="1"/>
        <v>841971</v>
      </c>
      <c r="K14" s="32">
        <f t="shared" si="1"/>
        <v>841971</v>
      </c>
    </row>
    <row r="15" spans="1:12">
      <c r="A15" s="23">
        <v>8</v>
      </c>
      <c r="B15" s="35" t="s">
        <v>9</v>
      </c>
      <c r="C15" s="2" t="s">
        <v>7</v>
      </c>
      <c r="D15" s="32">
        <v>309683</v>
      </c>
      <c r="E15" s="42">
        <v>334716</v>
      </c>
      <c r="F15" s="29">
        <v>274380</v>
      </c>
      <c r="G15" s="29">
        <v>274380</v>
      </c>
      <c r="H15" s="29">
        <v>131280</v>
      </c>
      <c r="I15" s="29">
        <v>131280</v>
      </c>
      <c r="J15" s="29">
        <v>27125</v>
      </c>
      <c r="K15" s="29">
        <v>27125</v>
      </c>
    </row>
    <row r="16" spans="1:12">
      <c r="A16" s="23">
        <v>9</v>
      </c>
      <c r="B16" s="35" t="s">
        <v>10</v>
      </c>
      <c r="C16" s="2" t="s">
        <v>7</v>
      </c>
      <c r="D16" s="32">
        <v>145200</v>
      </c>
      <c r="E16" s="42">
        <v>412064</v>
      </c>
      <c r="F16" s="29">
        <v>143706</v>
      </c>
      <c r="G16" s="29">
        <v>143706</v>
      </c>
      <c r="H16" s="29">
        <v>66768</v>
      </c>
      <c r="I16" s="29">
        <v>66768</v>
      </c>
      <c r="J16" s="29">
        <v>66657</v>
      </c>
      <c r="K16" s="29">
        <v>66657</v>
      </c>
    </row>
    <row r="17" spans="1:15">
      <c r="A17" s="23">
        <v>10</v>
      </c>
      <c r="B17" s="35" t="s">
        <v>11</v>
      </c>
      <c r="C17" s="2" t="s">
        <v>7</v>
      </c>
      <c r="D17" s="32">
        <v>792879</v>
      </c>
      <c r="E17" s="42">
        <v>816159</v>
      </c>
      <c r="F17" s="29">
        <v>795278</v>
      </c>
      <c r="G17" s="29">
        <v>795278</v>
      </c>
      <c r="H17" s="29">
        <v>757173</v>
      </c>
      <c r="I17" s="29">
        <v>757173</v>
      </c>
      <c r="J17" s="29">
        <v>747944</v>
      </c>
      <c r="K17" s="29">
        <v>747944</v>
      </c>
    </row>
    <row r="18" spans="1:15" ht="30">
      <c r="A18" s="23">
        <v>11</v>
      </c>
      <c r="B18" s="35" t="s">
        <v>12</v>
      </c>
      <c r="C18" s="2" t="s">
        <v>7</v>
      </c>
      <c r="D18" s="32">
        <v>1104</v>
      </c>
      <c r="E18" s="42">
        <v>54863</v>
      </c>
      <c r="F18" s="29">
        <v>1545</v>
      </c>
      <c r="G18" s="29">
        <v>1545</v>
      </c>
      <c r="H18" s="29">
        <v>245</v>
      </c>
      <c r="I18" s="29">
        <v>245</v>
      </c>
      <c r="J18" s="29">
        <v>245</v>
      </c>
      <c r="K18" s="29">
        <v>245</v>
      </c>
    </row>
    <row r="19" spans="1:15" s="4" customFormat="1" ht="65.25" customHeight="1">
      <c r="A19" s="23">
        <v>12</v>
      </c>
      <c r="B19" s="36" t="s">
        <v>34</v>
      </c>
      <c r="C19" s="3" t="s">
        <v>7</v>
      </c>
      <c r="D19" s="33">
        <f>D14+D13</f>
        <v>1254031</v>
      </c>
      <c r="E19" s="33">
        <f>E14-E13</f>
        <v>1617873</v>
      </c>
      <c r="F19" s="33">
        <f>F14-F13</f>
        <v>1214909</v>
      </c>
      <c r="G19" s="33">
        <f t="shared" ref="G19:K19" si="2">G14-G13</f>
        <v>1214909</v>
      </c>
      <c r="H19" s="33">
        <f t="shared" si="2"/>
        <v>955466</v>
      </c>
      <c r="I19" s="33">
        <f t="shared" si="2"/>
        <v>955466</v>
      </c>
      <c r="J19" s="33">
        <f t="shared" si="2"/>
        <v>841971</v>
      </c>
      <c r="K19" s="33">
        <f t="shared" si="2"/>
        <v>841971</v>
      </c>
      <c r="L19" s="20"/>
    </row>
    <row r="20" spans="1:15" ht="30">
      <c r="A20" s="23">
        <v>13</v>
      </c>
      <c r="B20" s="37" t="s">
        <v>24</v>
      </c>
      <c r="C20" s="2" t="s">
        <v>7</v>
      </c>
      <c r="D20" s="32">
        <v>103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</row>
    <row r="21" spans="1:15" s="7" customFormat="1" ht="44.25" customHeight="1">
      <c r="A21" s="16">
        <v>14</v>
      </c>
      <c r="B21" s="38" t="s">
        <v>35</v>
      </c>
      <c r="C21" s="31" t="s">
        <v>7</v>
      </c>
      <c r="D21" s="43">
        <f t="shared" ref="D21:K21" si="3">D12+D19+D20</f>
        <v>1570439</v>
      </c>
      <c r="E21" s="43">
        <f t="shared" si="3"/>
        <v>1947470</v>
      </c>
      <c r="F21" s="43">
        <f t="shared" si="3"/>
        <v>1542338</v>
      </c>
      <c r="G21" s="43">
        <f t="shared" si="3"/>
        <v>1566770</v>
      </c>
      <c r="H21" s="43">
        <f t="shared" si="3"/>
        <v>1289683</v>
      </c>
      <c r="I21" s="43">
        <f t="shared" si="3"/>
        <v>1342886</v>
      </c>
      <c r="J21" s="43">
        <f t="shared" si="3"/>
        <v>1203696</v>
      </c>
      <c r="K21" s="43">
        <f t="shared" si="3"/>
        <v>1266206</v>
      </c>
    </row>
    <row r="22" spans="1:15" s="7" customFormat="1" ht="69.75" customHeight="1">
      <c r="A22" s="28" t="s">
        <v>27</v>
      </c>
      <c r="B22" s="39" t="s">
        <v>38</v>
      </c>
      <c r="C22" s="2" t="s">
        <v>7</v>
      </c>
      <c r="D22" s="29">
        <f t="shared" ref="D22:K22" si="4">D10+D11+D19+D20</f>
        <v>1456839</v>
      </c>
      <c r="E22" s="29">
        <f t="shared" si="4"/>
        <v>1828970</v>
      </c>
      <c r="F22" s="29">
        <f t="shared" si="4"/>
        <v>1425238</v>
      </c>
      <c r="G22" s="29">
        <f t="shared" si="4"/>
        <v>1435870</v>
      </c>
      <c r="H22" s="29">
        <f t="shared" si="4"/>
        <v>1175983</v>
      </c>
      <c r="I22" s="29">
        <f t="shared" si="4"/>
        <v>1195086</v>
      </c>
      <c r="J22" s="29">
        <f t="shared" si="4"/>
        <v>1079596</v>
      </c>
      <c r="K22" s="29">
        <f t="shared" si="4"/>
        <v>1102706</v>
      </c>
    </row>
    <row r="23" spans="1:15" ht="33.75" customHeight="1">
      <c r="A23" s="23"/>
      <c r="B23" s="52" t="s">
        <v>19</v>
      </c>
      <c r="C23" s="53"/>
      <c r="D23" s="53"/>
      <c r="E23" s="53"/>
      <c r="F23" s="53"/>
      <c r="G23" s="53"/>
      <c r="H23" s="53"/>
      <c r="I23" s="53"/>
      <c r="J23" s="53"/>
      <c r="K23" s="54"/>
    </row>
    <row r="24" spans="1:15" ht="35.25" customHeight="1">
      <c r="A24" s="22" t="s">
        <v>28</v>
      </c>
      <c r="B24" s="30" t="s">
        <v>26</v>
      </c>
      <c r="C24" s="2" t="s">
        <v>7</v>
      </c>
      <c r="D24" s="5">
        <v>113600</v>
      </c>
      <c r="E24" s="29">
        <v>118500</v>
      </c>
      <c r="F24" s="29">
        <v>117100</v>
      </c>
      <c r="G24" s="29">
        <v>130900</v>
      </c>
      <c r="H24" s="29">
        <v>113700</v>
      </c>
      <c r="I24" s="29">
        <v>147800</v>
      </c>
      <c r="J24" s="29">
        <v>124100</v>
      </c>
      <c r="K24" s="29">
        <v>163500</v>
      </c>
    </row>
    <row r="25" spans="1:15" ht="45">
      <c r="A25" s="22" t="s">
        <v>29</v>
      </c>
      <c r="B25" s="30" t="s">
        <v>20</v>
      </c>
      <c r="C25" s="2" t="s">
        <v>7</v>
      </c>
      <c r="D25" s="29">
        <v>1437524</v>
      </c>
      <c r="E25" s="29">
        <v>1871057</v>
      </c>
      <c r="F25" s="29">
        <v>1432790</v>
      </c>
      <c r="G25" s="29">
        <v>1443422</v>
      </c>
      <c r="H25" s="29">
        <v>1175983</v>
      </c>
      <c r="I25" s="29">
        <v>1195086</v>
      </c>
      <c r="J25" s="29">
        <v>1079596</v>
      </c>
      <c r="K25" s="29">
        <v>1102706</v>
      </c>
    </row>
    <row r="26" spans="1:15" ht="38.25" customHeight="1">
      <c r="A26" s="22" t="s">
        <v>30</v>
      </c>
      <c r="B26" s="40" t="s">
        <v>25</v>
      </c>
      <c r="C26" s="31" t="s">
        <v>7</v>
      </c>
      <c r="D26" s="43">
        <f>SUM(D24:D25)</f>
        <v>1551124</v>
      </c>
      <c r="E26" s="43">
        <f t="shared" ref="E26:G26" si="5">SUM(E24:E25)</f>
        <v>1989557</v>
      </c>
      <c r="F26" s="43">
        <f t="shared" si="5"/>
        <v>1549890</v>
      </c>
      <c r="G26" s="43">
        <f t="shared" si="5"/>
        <v>1574322</v>
      </c>
      <c r="H26" s="43">
        <f>SUM(H24:H25)</f>
        <v>1289683</v>
      </c>
      <c r="I26" s="43">
        <f t="shared" ref="I26:K26" si="6">SUM(I24:I25)</f>
        <v>1342886</v>
      </c>
      <c r="J26" s="43">
        <f t="shared" si="6"/>
        <v>1203696</v>
      </c>
      <c r="K26" s="43">
        <f t="shared" si="6"/>
        <v>1266206</v>
      </c>
    </row>
    <row r="27" spans="1:15" ht="32.25" customHeight="1">
      <c r="A27" s="27">
        <v>19</v>
      </c>
      <c r="B27" s="41" t="s">
        <v>39</v>
      </c>
      <c r="C27" s="2" t="s">
        <v>7</v>
      </c>
      <c r="D27" s="29">
        <f>D21-D26</f>
        <v>19315</v>
      </c>
      <c r="E27" s="29">
        <f>E21-E26</f>
        <v>-42087</v>
      </c>
      <c r="F27" s="29">
        <f t="shared" ref="F27:K27" si="7">F21-F26</f>
        <v>-7552</v>
      </c>
      <c r="G27" s="29">
        <f t="shared" si="7"/>
        <v>-7552</v>
      </c>
      <c r="H27" s="29">
        <f t="shared" si="7"/>
        <v>0</v>
      </c>
      <c r="I27" s="29">
        <f t="shared" si="7"/>
        <v>0</v>
      </c>
      <c r="J27" s="29">
        <f t="shared" si="7"/>
        <v>0</v>
      </c>
      <c r="K27" s="29">
        <f t="shared" si="7"/>
        <v>0</v>
      </c>
      <c r="N27" s="45"/>
      <c r="O27" s="45"/>
    </row>
    <row r="28" spans="1:15">
      <c r="F28" s="44"/>
      <c r="G28" s="44"/>
      <c r="N28" s="45"/>
      <c r="O28" s="45"/>
    </row>
    <row r="29" spans="1:15">
      <c r="F29" s="44"/>
      <c r="G29" s="44"/>
      <c r="N29" s="45"/>
      <c r="O29" s="45"/>
    </row>
    <row r="30" spans="1:15">
      <c r="F30" s="44"/>
      <c r="G30" s="44"/>
    </row>
    <row r="31" spans="1:15">
      <c r="F31" s="44"/>
      <c r="G31" s="44"/>
    </row>
  </sheetData>
  <mergeCells count="11">
    <mergeCell ref="A5:A7"/>
    <mergeCell ref="B8:K8"/>
    <mergeCell ref="B23:K23"/>
    <mergeCell ref="B2:K2"/>
    <mergeCell ref="B3:K3"/>
    <mergeCell ref="B5:B7"/>
    <mergeCell ref="F5:K5"/>
    <mergeCell ref="F6:G6"/>
    <mergeCell ref="H6:I6"/>
    <mergeCell ref="J6:K6"/>
    <mergeCell ref="C5:C7"/>
  </mergeCells>
  <pageMargins left="0.70866141732283472" right="0.70866141732283472" top="0.55118110236220474" bottom="0.35433070866141736" header="0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2022-11-10T12:45:55Z</dcterms:modified>
</cp:coreProperties>
</file>