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J208" i="2" l="1"/>
  <c r="K208" i="2"/>
  <c r="K202" i="2"/>
  <c r="J202" i="2"/>
  <c r="K214" i="2"/>
  <c r="K210" i="2"/>
  <c r="K204" i="2"/>
  <c r="J214" i="2"/>
  <c r="J210" i="2"/>
  <c r="J204" i="2"/>
  <c r="K278" i="2" l="1"/>
  <c r="J278" i="2"/>
  <c r="K212" i="2"/>
  <c r="J212" i="2"/>
  <c r="K206" i="2"/>
  <c r="K201" i="2" s="1"/>
  <c r="J206" i="2"/>
  <c r="J201" i="2" l="1"/>
  <c r="K197" i="2"/>
  <c r="J197" i="2"/>
  <c r="K69" i="2"/>
  <c r="K68" i="2" s="1"/>
  <c r="J69" i="2"/>
  <c r="J68" i="2" s="1"/>
  <c r="K51" i="2" l="1"/>
  <c r="J30" i="2"/>
  <c r="K34" i="2" l="1"/>
  <c r="J34" i="2"/>
  <c r="K21" i="2" l="1"/>
  <c r="K19" i="2"/>
  <c r="K17" i="2"/>
  <c r="K84" i="2"/>
  <c r="J84" i="2"/>
  <c r="K148" i="2" l="1"/>
  <c r="J148" i="2"/>
  <c r="K288" i="2"/>
  <c r="K285" i="2"/>
  <c r="J288" i="2"/>
  <c r="J285" i="2"/>
  <c r="K163" i="2"/>
  <c r="J163" i="2"/>
  <c r="K104" i="2"/>
  <c r="K77" i="2"/>
  <c r="J77" i="2"/>
  <c r="K61" i="2"/>
  <c r="J61" i="2"/>
  <c r="K55" i="2"/>
  <c r="J55" i="2"/>
  <c r="J51" i="2"/>
  <c r="K46" i="2"/>
  <c r="J46" i="2"/>
  <c r="K282" i="2" l="1"/>
  <c r="K280" i="2"/>
  <c r="K276" i="2"/>
  <c r="K274" i="2"/>
  <c r="K270" i="2"/>
  <c r="K268" i="2"/>
  <c r="K266" i="2"/>
  <c r="K264" i="2"/>
  <c r="K260" i="2"/>
  <c r="K258" i="2"/>
  <c r="K253" i="2"/>
  <c r="K252" i="2" s="1"/>
  <c r="K250" i="2"/>
  <c r="K248" i="2"/>
  <c r="K245" i="2"/>
  <c r="K243" i="2"/>
  <c r="K238" i="2"/>
  <c r="K237" i="2" s="1"/>
  <c r="K236" i="2" s="1"/>
  <c r="K235" i="2" s="1"/>
  <c r="K233" i="2"/>
  <c r="K232" i="2" s="1"/>
  <c r="K230" i="2"/>
  <c r="K228" i="2"/>
  <c r="K225" i="2"/>
  <c r="K224" i="2" s="1"/>
  <c r="K220" i="2"/>
  <c r="K218" i="2"/>
  <c r="K199" i="2"/>
  <c r="K195" i="2"/>
  <c r="K190" i="2"/>
  <c r="K188" i="2" s="1"/>
  <c r="K187" i="2" s="1"/>
  <c r="K185" i="2"/>
  <c r="K184" i="2" s="1"/>
  <c r="K181" i="2"/>
  <c r="K180" i="2" s="1"/>
  <c r="K179" i="2" s="1"/>
  <c r="K177" i="2"/>
  <c r="K176" i="2" s="1"/>
  <c r="K175" i="2" s="1"/>
  <c r="K172" i="2"/>
  <c r="K171" i="2" s="1"/>
  <c r="K170" i="2" s="1"/>
  <c r="K169" i="2" s="1"/>
  <c r="K167" i="2"/>
  <c r="K166" i="2" s="1"/>
  <c r="K162" i="2"/>
  <c r="K161" i="2" s="1"/>
  <c r="K158" i="2"/>
  <c r="K157" i="2" s="1"/>
  <c r="K156" i="2" s="1"/>
  <c r="K155" i="2" s="1"/>
  <c r="K153" i="2"/>
  <c r="K152" i="2" s="1"/>
  <c r="K151" i="2" s="1"/>
  <c r="K150" i="2" s="1"/>
  <c r="K146" i="2"/>
  <c r="K144" i="2"/>
  <c r="K142" i="2"/>
  <c r="K139" i="2"/>
  <c r="K137" i="2"/>
  <c r="K133" i="2"/>
  <c r="K132" i="2" s="1"/>
  <c r="K131" i="2" s="1"/>
  <c r="K127" i="2"/>
  <c r="K126" i="2" s="1"/>
  <c r="K125" i="2" s="1"/>
  <c r="K123" i="2"/>
  <c r="K122" i="2" s="1"/>
  <c r="K121" i="2" s="1"/>
  <c r="K118" i="2"/>
  <c r="K117" i="2" s="1"/>
  <c r="K116" i="2" s="1"/>
  <c r="K114" i="2"/>
  <c r="K113" i="2" s="1"/>
  <c r="K112" i="2" s="1"/>
  <c r="K110" i="2"/>
  <c r="K109" i="2" s="1"/>
  <c r="K106" i="2"/>
  <c r="K101" i="2"/>
  <c r="K100" i="2" s="1"/>
  <c r="K98" i="2"/>
  <c r="K97" i="2" s="1"/>
  <c r="K93" i="2"/>
  <c r="K92" i="2" s="1"/>
  <c r="K91" i="2" s="1"/>
  <c r="K89" i="2"/>
  <c r="K87" i="2"/>
  <c r="K81" i="2"/>
  <c r="K80" i="2" s="1"/>
  <c r="K74" i="2"/>
  <c r="K73" i="2" s="1"/>
  <c r="K66" i="2"/>
  <c r="K64" i="2"/>
  <c r="K59" i="2"/>
  <c r="K57" i="2"/>
  <c r="K43" i="2"/>
  <c r="K41" i="2"/>
  <c r="K38" i="2"/>
  <c r="K36" i="2"/>
  <c r="K32" i="2"/>
  <c r="K30" i="2"/>
  <c r="K28" i="2"/>
  <c r="K26" i="2"/>
  <c r="K23" i="2"/>
  <c r="K15" i="2"/>
  <c r="K13" i="2"/>
  <c r="J282" i="2"/>
  <c r="J280" i="2"/>
  <c r="J276" i="2"/>
  <c r="J274" i="2"/>
  <c r="J270" i="2"/>
  <c r="J268" i="2"/>
  <c r="J266" i="2"/>
  <c r="J264" i="2"/>
  <c r="J260" i="2"/>
  <c r="J258" i="2"/>
  <c r="J253" i="2"/>
  <c r="J252" i="2" s="1"/>
  <c r="J250" i="2"/>
  <c r="J248" i="2"/>
  <c r="J245" i="2"/>
  <c r="J243" i="2"/>
  <c r="J238" i="2"/>
  <c r="J237" i="2" s="1"/>
  <c r="J236" i="2" s="1"/>
  <c r="J235" i="2" s="1"/>
  <c r="J233" i="2"/>
  <c r="J232" i="2" s="1"/>
  <c r="J230" i="2"/>
  <c r="J228" i="2"/>
  <c r="J225" i="2"/>
  <c r="J224" i="2" s="1"/>
  <c r="J220" i="2"/>
  <c r="J218" i="2"/>
  <c r="J199" i="2"/>
  <c r="J195" i="2"/>
  <c r="J190" i="2"/>
  <c r="J189" i="2" s="1"/>
  <c r="J185" i="2"/>
  <c r="J184" i="2" s="1"/>
  <c r="J181" i="2"/>
  <c r="J180" i="2" s="1"/>
  <c r="J179" i="2" s="1"/>
  <c r="J177" i="2"/>
  <c r="J176" i="2" s="1"/>
  <c r="J175" i="2" s="1"/>
  <c r="J172" i="2"/>
  <c r="J171" i="2" s="1"/>
  <c r="J170" i="2" s="1"/>
  <c r="J169" i="2" s="1"/>
  <c r="J167" i="2"/>
  <c r="J166" i="2" s="1"/>
  <c r="J162" i="2"/>
  <c r="J161" i="2" s="1"/>
  <c r="J158" i="2"/>
  <c r="J157" i="2" s="1"/>
  <c r="J156" i="2" s="1"/>
  <c r="J153" i="2"/>
  <c r="J152" i="2" s="1"/>
  <c r="J151" i="2" s="1"/>
  <c r="J150" i="2" s="1"/>
  <c r="J146" i="2"/>
  <c r="J144" i="2"/>
  <c r="J142" i="2"/>
  <c r="J139" i="2"/>
  <c r="J137" i="2"/>
  <c r="J133" i="2"/>
  <c r="J132" i="2" s="1"/>
  <c r="J131" i="2" s="1"/>
  <c r="J127" i="2"/>
  <c r="J126" i="2" s="1"/>
  <c r="J125" i="2" s="1"/>
  <c r="J123" i="2"/>
  <c r="J122" i="2" s="1"/>
  <c r="J121" i="2" s="1"/>
  <c r="J118" i="2"/>
  <c r="J117" i="2" s="1"/>
  <c r="J116" i="2" s="1"/>
  <c r="J114" i="2"/>
  <c r="J113" i="2" s="1"/>
  <c r="J112" i="2" s="1"/>
  <c r="J110" i="2"/>
  <c r="J109" i="2" s="1"/>
  <c r="J106" i="2"/>
  <c r="J105" i="2" s="1"/>
  <c r="J104" i="2" s="1"/>
  <c r="J101" i="2"/>
  <c r="J100" i="2" s="1"/>
  <c r="J98" i="2"/>
  <c r="J97" i="2" s="1"/>
  <c r="J93" i="2"/>
  <c r="J92" i="2" s="1"/>
  <c r="J91" i="2" s="1"/>
  <c r="J89" i="2"/>
  <c r="J87" i="2"/>
  <c r="J81" i="2"/>
  <c r="J80" i="2" s="1"/>
  <c r="J74" i="2"/>
  <c r="J73" i="2" s="1"/>
  <c r="J66" i="2"/>
  <c r="J64" i="2"/>
  <c r="J59" i="2"/>
  <c r="J57" i="2"/>
  <c r="J43" i="2"/>
  <c r="J41" i="2"/>
  <c r="J38" i="2"/>
  <c r="J36" i="2"/>
  <c r="J32" i="2"/>
  <c r="J28" i="2"/>
  <c r="J26" i="2"/>
  <c r="J23" i="2"/>
  <c r="J21" i="2"/>
  <c r="J19" i="2"/>
  <c r="J17" i="2"/>
  <c r="J15" i="2"/>
  <c r="J13" i="2"/>
  <c r="J263" i="2" l="1"/>
  <c r="J262" i="2" s="1"/>
  <c r="K263" i="2"/>
  <c r="K262" i="2" s="1"/>
  <c r="J194" i="2"/>
  <c r="J193" i="2" s="1"/>
  <c r="K194" i="2"/>
  <c r="K193" i="2" s="1"/>
  <c r="K120" i="2"/>
  <c r="K12" i="2"/>
  <c r="K136" i="2"/>
  <c r="K135" i="2" s="1"/>
  <c r="K130" i="2" s="1"/>
  <c r="J12" i="2"/>
  <c r="J247" i="2"/>
  <c r="J136" i="2"/>
  <c r="J135" i="2" s="1"/>
  <c r="K247" i="2"/>
  <c r="J257" i="2"/>
  <c r="J256" i="2" s="1"/>
  <c r="J255" i="2" s="1"/>
  <c r="J217" i="2"/>
  <c r="J216" i="2" s="1"/>
  <c r="K108" i="2"/>
  <c r="K103" i="2" s="1"/>
  <c r="J83" i="2"/>
  <c r="J72" i="2" s="1"/>
  <c r="K242" i="2"/>
  <c r="K227" i="2"/>
  <c r="K223" i="2" s="1"/>
  <c r="K222" i="2" s="1"/>
  <c r="K257" i="2"/>
  <c r="K256" i="2" s="1"/>
  <c r="K255" i="2" s="1"/>
  <c r="J54" i="2"/>
  <c r="J183" i="2"/>
  <c r="J242" i="2"/>
  <c r="K183" i="2"/>
  <c r="K174" i="2" s="1"/>
  <c r="K217" i="2"/>
  <c r="K216" i="2" s="1"/>
  <c r="K189" i="2"/>
  <c r="J40" i="2"/>
  <c r="J108" i="2"/>
  <c r="J188" i="2"/>
  <c r="J187" i="2" s="1"/>
  <c r="J227" i="2"/>
  <c r="J223" i="2" s="1"/>
  <c r="J222" i="2" s="1"/>
  <c r="K54" i="2"/>
  <c r="J96" i="2"/>
  <c r="J120" i="2"/>
  <c r="K40" i="2"/>
  <c r="K83" i="2"/>
  <c r="K72" i="2" s="1"/>
  <c r="K96" i="2"/>
  <c r="K165" i="2"/>
  <c r="K160" i="2" s="1"/>
  <c r="J155" i="2"/>
  <c r="J165" i="2"/>
  <c r="J160" i="2" s="1"/>
  <c r="J11" i="2" l="1"/>
  <c r="J10" i="2" s="1"/>
  <c r="K11" i="2"/>
  <c r="K10" i="2" s="1"/>
  <c r="K192" i="2"/>
  <c r="K241" i="2"/>
  <c r="K240" i="2" s="1"/>
  <c r="J241" i="2"/>
  <c r="J240" i="2" s="1"/>
  <c r="J71" i="2"/>
  <c r="K71" i="2"/>
  <c r="J174" i="2"/>
  <c r="J192" i="2"/>
  <c r="J130" i="2"/>
  <c r="J103" i="2"/>
  <c r="K291" i="2" l="1"/>
  <c r="K293" i="2" s="1"/>
  <c r="J291" i="2"/>
  <c r="J293" i="2" s="1"/>
</calcChain>
</file>

<file path=xl/sharedStrings.xml><?xml version="1.0" encoding="utf-8"?>
<sst xmlns="http://schemas.openxmlformats.org/spreadsheetml/2006/main" count="612" uniqueCount="389">
  <si>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</si>
  <si>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</si>
  <si>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</si>
  <si>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</si>
  <si>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</si>
  <si>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</si>
  <si>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</si>
  <si>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</si>
  <si>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</si>
  <si>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</si>
  <si>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</si>
  <si>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</si>
  <si>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</si>
  <si>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</si>
  <si>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</si>
  <si>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</si>
  <si>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</si>
  <si>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</si>
  <si>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</si>
  <si>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</si>
  <si>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</si>
  <si>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</si>
  <si>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</si>
  <si>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</si>
  <si>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</si>
  <si>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</si>
  <si>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</si>
  <si>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</si>
  <si>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</si>
  <si>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</si>
  <si>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</si>
  <si>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</si>
  <si>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</si>
  <si>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</si>
  <si>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</si>
  <si>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</si>
  <si>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</si>
  <si>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</si>
  <si>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</si>
  <si>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</si>
  <si>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</si>
  <si>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</si>
  <si>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</si>
  <si>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</si>
  <si>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</si>
  <si>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</si>
  <si>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</si>
  <si>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</si>
  <si>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</si>
  <si>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</si>
  <si>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</si>
  <si>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</si>
  <si>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</si>
  <si>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</si>
  <si>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</si>
  <si>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</si>
  <si>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</si>
  <si>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</si>
  <si>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</si>
  <si>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</si>
  <si>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</si>
  <si>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</si>
  <si>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</si>
  <si>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</si>
  <si>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</si>
  <si>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</si>
  <si>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</si>
  <si>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</si>
  <si>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</si>
  <si>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</si>
  <si>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</si>
  <si>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</si>
  <si>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</si>
  <si>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</si>
  <si>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</si>
  <si>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</si>
  <si>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</si>
  <si>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</si>
  <si>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</si>
  <si>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</si>
  <si>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</si>
  <si>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</si>
  <si>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</si>
  <si>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</si>
  <si>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</si>
  <si>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</si>
  <si>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</si>
  <si>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</si>
  <si>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</si>
  <si>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</si>
  <si>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</si>
  <si>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</si>
  <si>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</si>
  <si>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</si>
  <si>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</si>
  <si>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</si>
  <si>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</si>
  <si>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</si>
  <si>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</si>
  <si>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</si>
  <si>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</si>
  <si>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</si>
  <si>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</si>
  <si>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</si>
  <si>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</si>
  <si>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</si>
  <si>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</si>
  <si>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</si>
  <si>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</si>
  <si>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</si>
  <si>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</si>
  <si>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</si>
  <si>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</si>
  <si>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</si>
  <si>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</si>
  <si>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</si>
  <si>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</si>
  <si>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</si>
  <si>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</si>
  <si>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</si>
  <si>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</si>
  <si>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</si>
  <si>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</si>
  <si>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</si>
  <si>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</si>
  <si>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</si>
  <si>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</si>
  <si>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</si>
  <si>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</si>
  <si>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</si>
  <si>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</si>
  <si>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</si>
  <si>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</si>
  <si>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</si>
  <si>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</si>
  <si>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</si>
  <si>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</si>
  <si>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</si>
  <si>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</si>
  <si>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</si>
  <si>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</si>
  <si>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</si>
  <si>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</si>
  <si>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</si>
  <si>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</si>
  <si>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</si>
  <si>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</si>
  <si>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</si>
  <si>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</si>
  <si>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</si>
  <si>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</si>
  <si>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</si>
  <si>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</si>
  <si>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</si>
  <si>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</si>
  <si>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</si>
  <si>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</si>
  <si>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</si>
  <si>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</si>
  <si>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</si>
  <si>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</si>
  <si>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</si>
  <si>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</si>
  <si>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</si>
  <si>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</si>
  <si>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</si>
  <si>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</si>
  <si>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</si>
  <si>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</si>
  <si>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</si>
  <si>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</si>
  <si>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</si>
  <si>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</si>
  <si>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</si>
  <si>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</si>
  <si>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</si>
  <si>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</si>
  <si>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</si>
  <si>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</si>
  <si>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</si>
  <si>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</si>
  <si>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</si>
  <si>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</si>
  <si>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</si>
  <si>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</si>
  <si>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</si>
  <si>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</si>
  <si>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</si>
  <si>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</si>
  <si>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</si>
  <si>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</si>
  <si>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</si>
  <si>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</si>
  <si>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</si>
  <si>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</si>
  <si>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</si>
  <si>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</si>
  <si>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</si>
  <si>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</si>
  <si>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</si>
  <si>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</si>
  <si>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</si>
  <si>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</si>
  <si>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</si>
  <si>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</si>
  <si>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</si>
  <si>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</si>
  <si>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</si>
  <si>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</si>
  <si>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</si>
  <si>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</si>
  <si>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</si>
  <si>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</si>
  <si>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</si>
  <si>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</si>
  <si>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</si>
  <si>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</si>
  <si>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</si>
  <si>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</si>
  <si>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</si>
  <si>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</si>
  <si>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</si>
  <si>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</si>
  <si>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</si>
  <si>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</si>
  <si>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</si>
  <si>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</si>
  <si>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</si>
  <si>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</si>
  <si>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</si>
  <si>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</si>
  <si>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</si>
  <si>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</si>
  <si>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</si>
  <si>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</si>
  <si>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</si>
  <si>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</si>
  <si>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</si>
  <si>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</si>
  <si>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</si>
  <si>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</si>
  <si>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</si>
  <si>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</si>
  <si>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</si>
  <si>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</si>
  <si>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</si>
  <si>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</si>
  <si>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</si>
  <si>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</si>
  <si>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</si>
  <si>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</si>
  <si>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</si>
  <si>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</si>
  <si>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</si>
  <si>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</si>
  <si>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</si>
  <si>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</si>
  <si>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</si>
  <si>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</si>
  <si>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</si>
  <si>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</si>
  <si>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</si>
  <si>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</si>
  <si>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</si>
  <si>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</si>
  <si>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</si>
  <si>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</si>
  <si>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</si>
  <si>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</si>
  <si>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</si>
  <si>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</si>
  <si>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</si>
  <si>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</si>
  <si>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</si>
  <si>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</si>
  <si>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</si>
  <si>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</si>
  <si>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</si>
  <si>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</si>
  <si>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</si>
  <si>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</si>
  <si>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</si>
  <si>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</si>
  <si>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</si>
  <si>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</si>
  <si>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</si>
  <si>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</si>
  <si>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</si>
  <si>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</si>
  <si>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</si>
  <si>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</si>
  <si>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</si>
  <si>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</si>
  <si>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</si>
  <si>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</si>
  <si>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</si>
  <si>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</si>
  <si>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</si>
  <si>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</si>
  <si>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</si>
  <si>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</si>
  <si>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</si>
  <si>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</si>
  <si>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</si>
  <si>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</si>
  <si>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</si>
  <si>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</si>
  <si>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</si>
  <si>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</si>
  <si>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</si>
  <si>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</si>
  <si>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</si>
  <si>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</si>
  <si>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</si>
  <si>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</si>
  <si>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</si>
  <si>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</si>
  <si>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</si>
  <si>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</si>
  <si>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</si>
  <si>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</si>
  <si>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</si>
  <si>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</si>
  <si>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</si>
  <si>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</si>
  <si>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</si>
  <si>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</si>
  <si>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</si>
  <si>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</si>
  <si>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</si>
  <si>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</si>
  <si>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</si>
  <si>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</si>
  <si>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</si>
  <si>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</si>
  <si>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</si>
  <si>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</si>
  <si>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</si>
  <si>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</si>
  <si>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</si>
  <si>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</si>
  <si>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</si>
  <si>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</si>
  <si>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</si>
  <si>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</si>
  <si>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</si>
  <si>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</si>
  <si>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</si>
  <si>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</si>
  <si>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</si>
  <si>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</si>
  <si>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</si>
  <si>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</si>
  <si>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</si>
  <si>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</si>
  <si>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</si>
  <si>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</si>
  <si>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</si>
  <si>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</si>
  <si>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</si>
  <si>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</si>
  <si>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</si>
  <si>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</si>
  <si>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</si>
  <si>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</si>
  <si>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</si>
  <si>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</si>
  <si>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</si>
  <si>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</si>
  <si>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</si>
  <si>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</si>
  <si>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</si>
  <si>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</si>
  <si>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</si>
  <si>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</si>
  <si>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</si>
  <si>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</si>
  <si>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</si>
  <si>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</si>
  <si>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</si>
  <si>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</si>
  <si>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</si>
  <si>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</si>
  <si>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</si>
  <si>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</si>
  <si>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</si>
  <si>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</si>
  <si>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</si>
  <si>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 от 15.12.2022 №197 ( в редакции решения Собрания представителей Гаврилов-Ямского муниципального района от 24.08.2023 №252)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</si>
</sst>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3"/>
  <sheetViews>
    <sheetView tabSelected="1" zoomScale="95" zoomScaleNormal="95" zoomScaleSheetLayoutView="100" workbookViewId="0">
      <selection activeCell="J5" sqref="J5:K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193" t="s">
        <v>362</v>
      </c>
      <c r="I1" s="193"/>
      <c r="J1" s="193"/>
      <c r="K1" s="193"/>
    </row>
    <row r="2" spans="1:11" ht="15" x14ac:dyDescent="0.25">
      <c r="A2" s="1"/>
      <c r="B2" s="1"/>
      <c r="C2" s="1"/>
      <c r="D2" s="1"/>
      <c r="E2" s="1"/>
      <c r="F2" s="1"/>
      <c r="G2" s="195" t="s">
        <v>344</v>
      </c>
      <c r="H2" s="195"/>
      <c r="I2" s="195"/>
      <c r="J2" s="195"/>
      <c r="K2" s="195"/>
    </row>
    <row r="3" spans="1:11" ht="15" x14ac:dyDescent="0.25">
      <c r="A3" s="1"/>
      <c r="B3" s="1"/>
      <c r="C3" s="1"/>
      <c r="D3" s="1"/>
      <c r="E3" s="1"/>
      <c r="F3" s="1"/>
      <c r="G3" s="195" t="s">
        <v>345</v>
      </c>
      <c r="H3" s="195"/>
      <c r="I3" s="195"/>
      <c r="J3" s="195"/>
      <c r="K3" s="195"/>
    </row>
    <row r="4" spans="1:11" ht="15" x14ac:dyDescent="0.25">
      <c r="A4" s="1"/>
      <c r="B4" s="1"/>
      <c r="C4" s="1"/>
      <c r="D4" s="1"/>
      <c r="E4" s="1"/>
      <c r="F4" s="1"/>
      <c r="G4" s="173"/>
      <c r="H4" s="173"/>
      <c r="I4" s="173"/>
      <c r="J4" s="195" t="s">
        <v>377</v>
      </c>
      <c r="K4" s="195"/>
    </row>
    <row r="5" spans="1:11" ht="15" x14ac:dyDescent="0.25">
      <c r="A5" s="1"/>
      <c r="B5" s="1"/>
      <c r="C5" s="1"/>
      <c r="D5" s="1"/>
      <c r="E5" s="1"/>
      <c r="F5" s="1"/>
      <c r="G5" s="1"/>
      <c r="I5" s="172"/>
      <c r="J5" s="193" t="s">
        <v>388</v>
      </c>
      <c r="K5" s="19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 x14ac:dyDescent="0.25">
      <c r="A7" s="1"/>
      <c r="B7" s="194" t="s">
        <v>351</v>
      </c>
      <c r="C7" s="194"/>
      <c r="D7" s="194"/>
      <c r="E7" s="194"/>
      <c r="F7" s="194"/>
      <c r="G7" s="194"/>
      <c r="H7" s="194"/>
      <c r="I7" s="194"/>
      <c r="J7" s="194"/>
      <c r="K7" s="194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376</v>
      </c>
      <c r="K9" s="6" t="s">
        <v>350</v>
      </c>
    </row>
    <row r="10" spans="1:11" ht="42.75" x14ac:dyDescent="0.25">
      <c r="A10" s="8"/>
      <c r="B10" s="179" t="s">
        <v>35</v>
      </c>
      <c r="C10" s="179"/>
      <c r="D10" s="179"/>
      <c r="E10" s="179"/>
      <c r="F10" s="180"/>
      <c r="G10" s="9" t="s">
        <v>311</v>
      </c>
      <c r="H10" s="10" t="s">
        <v>72</v>
      </c>
      <c r="I10" s="11" t="s">
        <v>0</v>
      </c>
      <c r="J10" s="12">
        <f>SUM(J11)</f>
        <v>674943569</v>
      </c>
      <c r="K10" s="12">
        <f>SUM(K11)</f>
        <v>623179360</v>
      </c>
    </row>
    <row r="11" spans="1:11" ht="45" x14ac:dyDescent="0.25">
      <c r="A11" s="8"/>
      <c r="B11" s="187" t="s">
        <v>34</v>
      </c>
      <c r="C11" s="187"/>
      <c r="D11" s="187"/>
      <c r="E11" s="187"/>
      <c r="F11" s="188"/>
      <c r="G11" s="13" t="s">
        <v>141</v>
      </c>
      <c r="H11" s="14" t="s">
        <v>82</v>
      </c>
      <c r="I11" s="15" t="s">
        <v>0</v>
      </c>
      <c r="J11" s="16">
        <f>SUM(J12+J40+J54+J68)</f>
        <v>674943569</v>
      </c>
      <c r="K11" s="16">
        <f>SUM(K12+K40+K54+K68)</f>
        <v>623179360</v>
      </c>
    </row>
    <row r="12" spans="1:11" ht="75" x14ac:dyDescent="0.25">
      <c r="A12" s="8"/>
      <c r="B12" s="17"/>
      <c r="C12" s="17"/>
      <c r="D12" s="17"/>
      <c r="E12" s="17"/>
      <c r="F12" s="18"/>
      <c r="G12" s="13" t="s">
        <v>306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 x14ac:dyDescent="0.25">
      <c r="A13" s="8"/>
      <c r="B13" s="181" t="s">
        <v>33</v>
      </c>
      <c r="C13" s="181"/>
      <c r="D13" s="181"/>
      <c r="E13" s="181"/>
      <c r="F13" s="182"/>
      <c r="G13" s="25" t="s">
        <v>43</v>
      </c>
      <c r="H13" s="26" t="s">
        <v>220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 x14ac:dyDescent="0.25">
      <c r="A14" s="8"/>
      <c r="B14" s="183">
        <v>500</v>
      </c>
      <c r="C14" s="183"/>
      <c r="D14" s="183"/>
      <c r="E14" s="183"/>
      <c r="F14" s="184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 x14ac:dyDescent="0.25">
      <c r="A15" s="8"/>
      <c r="B15" s="185" t="s">
        <v>32</v>
      </c>
      <c r="C15" s="185"/>
      <c r="D15" s="185"/>
      <c r="E15" s="185"/>
      <c r="F15" s="186"/>
      <c r="G15" s="28" t="s">
        <v>44</v>
      </c>
      <c r="H15" s="26" t="s">
        <v>221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 x14ac:dyDescent="0.25">
      <c r="A16" s="8"/>
      <c r="B16" s="181">
        <v>100</v>
      </c>
      <c r="C16" s="181"/>
      <c r="D16" s="181"/>
      <c r="E16" s="181"/>
      <c r="F16" s="182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 x14ac:dyDescent="0.25">
      <c r="A17" s="8"/>
      <c r="B17" s="181">
        <v>200</v>
      </c>
      <c r="C17" s="181"/>
      <c r="D17" s="181"/>
      <c r="E17" s="181"/>
      <c r="F17" s="182"/>
      <c r="G17" s="28" t="s">
        <v>45</v>
      </c>
      <c r="H17" s="20" t="s">
        <v>222</v>
      </c>
      <c r="I17" s="27"/>
      <c r="J17" s="21">
        <f>SUM(J18:J18)</f>
        <v>15884000</v>
      </c>
      <c r="K17" s="157">
        <f>SUM(K18:K18)</f>
        <v>9587000</v>
      </c>
    </row>
    <row r="18" spans="1:11" ht="45" x14ac:dyDescent="0.25">
      <c r="A18" s="8"/>
      <c r="B18" s="181">
        <v>300</v>
      </c>
      <c r="C18" s="181"/>
      <c r="D18" s="181"/>
      <c r="E18" s="181"/>
      <c r="F18" s="182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174</v>
      </c>
      <c r="H19" s="33" t="s">
        <v>223</v>
      </c>
      <c r="I19" s="27"/>
      <c r="J19" s="21">
        <f>SUM(J20:J20)</f>
        <v>13617000</v>
      </c>
      <c r="K19" s="157">
        <f>SUM(K20:K20)</f>
        <v>8219000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387</v>
      </c>
      <c r="H21" s="33" t="s">
        <v>386</v>
      </c>
      <c r="I21" s="27"/>
      <c r="J21" s="21">
        <f>SUM(J22:J22)</f>
        <v>2343000</v>
      </c>
      <c r="K21" s="157">
        <f>SUM(K22:K22)</f>
        <v>1414000</v>
      </c>
    </row>
    <row r="22" spans="1:11" ht="45" x14ac:dyDescent="0.2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 x14ac:dyDescent="0.25">
      <c r="A23" s="8"/>
      <c r="B23" s="181">
        <v>600</v>
      </c>
      <c r="C23" s="181"/>
      <c r="D23" s="181"/>
      <c r="E23" s="181"/>
      <c r="F23" s="182"/>
      <c r="G23" s="28" t="s">
        <v>47</v>
      </c>
      <c r="H23" s="36" t="s">
        <v>224</v>
      </c>
      <c r="I23" s="27"/>
      <c r="J23" s="21">
        <f>SUM(J24:J25)</f>
        <v>13175000</v>
      </c>
      <c r="K23" s="21">
        <f>SUM(K24:K25)</f>
        <v>8236000</v>
      </c>
    </row>
    <row r="24" spans="1:11" ht="90" x14ac:dyDescent="0.25">
      <c r="A24" s="8"/>
      <c r="B24" s="183">
        <v>800</v>
      </c>
      <c r="C24" s="183"/>
      <c r="D24" s="183"/>
      <c r="E24" s="183"/>
      <c r="F24" s="184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 x14ac:dyDescent="0.25">
      <c r="A25" s="8"/>
      <c r="B25" s="183">
        <v>800</v>
      </c>
      <c r="C25" s="183"/>
      <c r="D25" s="183"/>
      <c r="E25" s="183"/>
      <c r="F25" s="184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 x14ac:dyDescent="0.25">
      <c r="A26" s="8"/>
      <c r="B26" s="184" t="s">
        <v>31</v>
      </c>
      <c r="C26" s="189"/>
      <c r="D26" s="189"/>
      <c r="E26" s="189"/>
      <c r="F26" s="189"/>
      <c r="G26" s="25" t="s">
        <v>46</v>
      </c>
      <c r="H26" s="38" t="s">
        <v>225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 x14ac:dyDescent="0.25">
      <c r="A27" s="8"/>
      <c r="B27" s="181">
        <v>300</v>
      </c>
      <c r="C27" s="181"/>
      <c r="D27" s="181"/>
      <c r="E27" s="181"/>
      <c r="F27" s="182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 x14ac:dyDescent="0.25">
      <c r="A28" s="8"/>
      <c r="B28" s="34"/>
      <c r="C28" s="34"/>
      <c r="D28" s="34"/>
      <c r="E28" s="34"/>
      <c r="F28" s="35"/>
      <c r="G28" s="28" t="s">
        <v>212</v>
      </c>
      <c r="H28" s="33" t="s">
        <v>226</v>
      </c>
      <c r="I28" s="27"/>
      <c r="J28" s="21">
        <f>SUM(J29)</f>
        <v>14374080</v>
      </c>
      <c r="K28" s="21">
        <f>SUM(K29)</f>
        <v>14374080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 x14ac:dyDescent="0.25">
      <c r="A30" s="8"/>
      <c r="B30" s="34"/>
      <c r="C30" s="34"/>
      <c r="D30" s="34"/>
      <c r="E30" s="34"/>
      <c r="F30" s="35"/>
      <c r="G30" s="28" t="s">
        <v>74</v>
      </c>
      <c r="H30" s="20" t="s">
        <v>227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45" x14ac:dyDescent="0.2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45" x14ac:dyDescent="0.25">
      <c r="A32" s="8"/>
      <c r="B32" s="34"/>
      <c r="C32" s="34"/>
      <c r="D32" s="34"/>
      <c r="E32" s="34"/>
      <c r="F32" s="35"/>
      <c r="G32" s="28" t="s">
        <v>73</v>
      </c>
      <c r="H32" s="20" t="s">
        <v>228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 x14ac:dyDescent="0.2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 x14ac:dyDescent="0.25">
      <c r="A34" s="8"/>
      <c r="B34" s="159"/>
      <c r="C34" s="159"/>
      <c r="D34" s="159"/>
      <c r="E34" s="159"/>
      <c r="F34" s="160"/>
      <c r="G34" s="28" t="s">
        <v>360</v>
      </c>
      <c r="H34" s="20" t="s">
        <v>359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45" x14ac:dyDescent="0.2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 x14ac:dyDescent="0.25">
      <c r="A36" s="8"/>
      <c r="B36" s="34"/>
      <c r="C36" s="34"/>
      <c r="D36" s="34"/>
      <c r="E36" s="34"/>
      <c r="F36" s="35"/>
      <c r="G36" s="28" t="s">
        <v>174</v>
      </c>
      <c r="H36" s="32" t="s">
        <v>229</v>
      </c>
      <c r="I36" s="27"/>
      <c r="J36" s="21">
        <f>SUM(J37)</f>
        <v>10762478</v>
      </c>
      <c r="K36" s="21">
        <f>SUM(K37)</f>
        <v>10762478</v>
      </c>
    </row>
    <row r="37" spans="1:11" ht="45" x14ac:dyDescent="0.2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75" x14ac:dyDescent="0.25">
      <c r="A38" s="8"/>
      <c r="B38" s="34"/>
      <c r="C38" s="34"/>
      <c r="D38" s="34"/>
      <c r="E38" s="34"/>
      <c r="F38" s="35"/>
      <c r="G38" s="28" t="s">
        <v>203</v>
      </c>
      <c r="H38" s="32" t="s">
        <v>230</v>
      </c>
      <c r="I38" s="27"/>
      <c r="J38" s="21">
        <f>SUM(J39)</f>
        <v>13831740</v>
      </c>
      <c r="K38" s="21">
        <f>SUM(K39)</f>
        <v>14369940</v>
      </c>
    </row>
    <row r="39" spans="1:11" ht="45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 x14ac:dyDescent="0.2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90" x14ac:dyDescent="0.25">
      <c r="A41" s="8"/>
      <c r="B41" s="34"/>
      <c r="C41" s="34"/>
      <c r="D41" s="34"/>
      <c r="E41" s="34"/>
      <c r="F41" s="35"/>
      <c r="G41" s="44" t="s">
        <v>160</v>
      </c>
      <c r="H41" s="36" t="s">
        <v>231</v>
      </c>
      <c r="I41" s="27"/>
      <c r="J41" s="21">
        <f>SUM(J42)</f>
        <v>6025811</v>
      </c>
      <c r="K41" s="21">
        <f>SUM(K42)</f>
        <v>6025811</v>
      </c>
    </row>
    <row r="42" spans="1:11" ht="45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60" x14ac:dyDescent="0.25">
      <c r="A43" s="8"/>
      <c r="B43" s="34"/>
      <c r="C43" s="34"/>
      <c r="D43" s="34"/>
      <c r="E43" s="34"/>
      <c r="F43" s="35"/>
      <c r="G43" s="44" t="s">
        <v>76</v>
      </c>
      <c r="H43" s="20" t="s">
        <v>232</v>
      </c>
      <c r="I43" s="27"/>
      <c r="J43" s="21">
        <f>SUM(J44:J45)</f>
        <v>23298299</v>
      </c>
      <c r="K43" s="21">
        <f>SUM(K44:K45)</f>
        <v>23298299</v>
      </c>
    </row>
    <row r="44" spans="1:11" ht="30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 x14ac:dyDescent="0.25">
      <c r="A46" s="8"/>
      <c r="B46" s="34"/>
      <c r="C46" s="34"/>
      <c r="D46" s="34"/>
      <c r="E46" s="34"/>
      <c r="F46" s="35"/>
      <c r="G46" s="28" t="s">
        <v>77</v>
      </c>
      <c r="H46" s="20" t="s">
        <v>233</v>
      </c>
      <c r="I46" s="27"/>
      <c r="J46" s="21">
        <f>SUM(J47:J50)</f>
        <v>2129360</v>
      </c>
      <c r="K46" s="21">
        <f>SUM(K47:K50)</f>
        <v>2129360</v>
      </c>
    </row>
    <row r="47" spans="1:11" ht="90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120</v>
      </c>
      <c r="K48" s="21">
        <v>120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1334494</v>
      </c>
      <c r="K49" s="21">
        <v>1334494</v>
      </c>
    </row>
    <row r="50" spans="1:11" ht="45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30" x14ac:dyDescent="0.25">
      <c r="A51" s="8"/>
      <c r="B51" s="34"/>
      <c r="C51" s="34"/>
      <c r="D51" s="34"/>
      <c r="E51" s="34"/>
      <c r="F51" s="35"/>
      <c r="G51" s="44" t="s">
        <v>81</v>
      </c>
      <c r="H51" s="20" t="s">
        <v>234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90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30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 x14ac:dyDescent="0.25">
      <c r="A54" s="8"/>
      <c r="B54" s="34"/>
      <c r="C54" s="34"/>
      <c r="D54" s="34"/>
      <c r="E54" s="34"/>
      <c r="F54" s="35"/>
      <c r="G54" s="28" t="s">
        <v>167</v>
      </c>
      <c r="H54" s="19" t="s">
        <v>235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 x14ac:dyDescent="0.25">
      <c r="A55" s="8"/>
      <c r="B55" s="34"/>
      <c r="C55" s="34"/>
      <c r="D55" s="34"/>
      <c r="E55" s="34"/>
      <c r="F55" s="35"/>
      <c r="G55" s="28" t="s">
        <v>176</v>
      </c>
      <c r="H55" s="32" t="s">
        <v>236</v>
      </c>
      <c r="I55" s="27"/>
      <c r="J55" s="21">
        <f>SUM(J56)</f>
        <v>70700</v>
      </c>
      <c r="K55" s="21">
        <f>SUM(K56)</f>
        <v>70700</v>
      </c>
    </row>
    <row r="56" spans="1:11" ht="45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 x14ac:dyDescent="0.25">
      <c r="A57" s="8"/>
      <c r="B57" s="34"/>
      <c r="C57" s="34"/>
      <c r="D57" s="34"/>
      <c r="E57" s="34"/>
      <c r="F57" s="35"/>
      <c r="G57" s="25" t="s">
        <v>168</v>
      </c>
      <c r="H57" s="20" t="s">
        <v>237</v>
      </c>
      <c r="I57" s="27"/>
      <c r="J57" s="21">
        <f>SUM(J58)</f>
        <v>1395300</v>
      </c>
      <c r="K57" s="21">
        <f>SUM(K58)</f>
        <v>860300</v>
      </c>
    </row>
    <row r="58" spans="1:11" ht="45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5" x14ac:dyDescent="0.25">
      <c r="A59" s="8"/>
      <c r="B59" s="34"/>
      <c r="C59" s="34"/>
      <c r="D59" s="34"/>
      <c r="E59" s="34"/>
      <c r="F59" s="35"/>
      <c r="G59" s="28" t="s">
        <v>78</v>
      </c>
      <c r="H59" s="36" t="s">
        <v>238</v>
      </c>
      <c r="I59" s="27"/>
      <c r="J59" s="21">
        <f>SUM(J60)</f>
        <v>636304</v>
      </c>
      <c r="K59" s="21">
        <f>SUM(K60)</f>
        <v>636304</v>
      </c>
    </row>
    <row r="60" spans="1:11" ht="45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05" x14ac:dyDescent="0.25">
      <c r="A61" s="8"/>
      <c r="B61" s="34"/>
      <c r="C61" s="34"/>
      <c r="D61" s="34"/>
      <c r="E61" s="34"/>
      <c r="F61" s="35"/>
      <c r="G61" s="47" t="s">
        <v>79</v>
      </c>
      <c r="H61" s="48" t="s">
        <v>239</v>
      </c>
      <c r="I61" s="27"/>
      <c r="J61" s="21">
        <f>SUM(J62:J63)</f>
        <v>3677868</v>
      </c>
      <c r="K61" s="21">
        <f>SUM(K62:K63)</f>
        <v>3677868</v>
      </c>
    </row>
    <row r="62" spans="1:11" ht="30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 x14ac:dyDescent="0.25">
      <c r="A64" s="8"/>
      <c r="B64" s="34"/>
      <c r="C64" s="34"/>
      <c r="D64" s="34"/>
      <c r="E64" s="34"/>
      <c r="F64" s="35"/>
      <c r="G64" s="44" t="s">
        <v>80</v>
      </c>
      <c r="H64" s="49" t="s">
        <v>240</v>
      </c>
      <c r="I64" s="27"/>
      <c r="J64" s="21">
        <f>SUM(J65)</f>
        <v>175681</v>
      </c>
      <c r="K64" s="21">
        <f>SUM(K65)</f>
        <v>175681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5" x14ac:dyDescent="0.25">
      <c r="A66" s="8"/>
      <c r="B66" s="34"/>
      <c r="C66" s="34"/>
      <c r="D66" s="34"/>
      <c r="E66" s="34"/>
      <c r="F66" s="35"/>
      <c r="G66" s="50" t="s">
        <v>358</v>
      </c>
      <c r="H66" s="41" t="s">
        <v>241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45" x14ac:dyDescent="0.25">
      <c r="A68" s="8"/>
      <c r="B68" s="161"/>
      <c r="C68" s="161"/>
      <c r="D68" s="161"/>
      <c r="E68" s="161"/>
      <c r="F68" s="162"/>
      <c r="G68" s="52" t="s">
        <v>363</v>
      </c>
      <c r="H68" s="70" t="s">
        <v>364</v>
      </c>
      <c r="I68" s="56"/>
      <c r="J68" s="21">
        <f>SUM(J69:J69)</f>
        <v>3375526</v>
      </c>
      <c r="K68" s="21">
        <f>SUM(K69:K69)</f>
        <v>3375526</v>
      </c>
    </row>
    <row r="69" spans="1:11" ht="75" x14ac:dyDescent="0.25">
      <c r="A69" s="8"/>
      <c r="B69" s="161"/>
      <c r="C69" s="161"/>
      <c r="D69" s="161"/>
      <c r="E69" s="161"/>
      <c r="F69" s="162"/>
      <c r="G69" s="28" t="s">
        <v>365</v>
      </c>
      <c r="H69" s="32" t="s">
        <v>366</v>
      </c>
      <c r="I69" s="27"/>
      <c r="J69" s="21">
        <f>SUM(J70:J70)</f>
        <v>3375526</v>
      </c>
      <c r="K69" s="21">
        <f>SUM(K70:K70)</f>
        <v>3375526</v>
      </c>
    </row>
    <row r="70" spans="1:11" ht="45" x14ac:dyDescent="0.25">
      <c r="A70" s="8"/>
      <c r="B70" s="161"/>
      <c r="C70" s="161"/>
      <c r="D70" s="161"/>
      <c r="E70" s="161"/>
      <c r="F70" s="162"/>
      <c r="G70" s="28" t="s">
        <v>4</v>
      </c>
      <c r="H70" s="41" t="s">
        <v>0</v>
      </c>
      <c r="I70" s="27">
        <v>600</v>
      </c>
      <c r="J70" s="21">
        <v>3375526</v>
      </c>
      <c r="K70" s="21">
        <v>3375526</v>
      </c>
    </row>
    <row r="71" spans="1:11" ht="57" x14ac:dyDescent="0.25">
      <c r="A71" s="8"/>
      <c r="B71" s="179" t="s">
        <v>30</v>
      </c>
      <c r="C71" s="179"/>
      <c r="D71" s="179"/>
      <c r="E71" s="179"/>
      <c r="F71" s="180"/>
      <c r="G71" s="9" t="s">
        <v>50</v>
      </c>
      <c r="H71" s="53" t="s">
        <v>84</v>
      </c>
      <c r="I71" s="11" t="s">
        <v>0</v>
      </c>
      <c r="J71" s="12">
        <f>SUM(J72+J91+J96)</f>
        <v>115230264</v>
      </c>
      <c r="K71" s="12">
        <f>SUM(K72+K91+K96)</f>
        <v>115029950</v>
      </c>
    </row>
    <row r="72" spans="1:11" ht="60" x14ac:dyDescent="0.25">
      <c r="A72" s="8"/>
      <c r="B72" s="187" t="s">
        <v>29</v>
      </c>
      <c r="C72" s="187"/>
      <c r="D72" s="187"/>
      <c r="E72" s="187"/>
      <c r="F72" s="188"/>
      <c r="G72" s="54" t="s">
        <v>339</v>
      </c>
      <c r="H72" s="55" t="s">
        <v>85</v>
      </c>
      <c r="I72" s="56" t="s">
        <v>0</v>
      </c>
      <c r="J72" s="43">
        <f>SUM(J73+J80+J83)</f>
        <v>114670264</v>
      </c>
      <c r="K72" s="43">
        <f>SUM(K73+K80+K83)</f>
        <v>114672950</v>
      </c>
    </row>
    <row r="73" spans="1:11" ht="75" x14ac:dyDescent="0.25">
      <c r="A73" s="8"/>
      <c r="B73" s="17"/>
      <c r="C73" s="17"/>
      <c r="D73" s="17"/>
      <c r="E73" s="17"/>
      <c r="F73" s="18"/>
      <c r="G73" s="57" t="s">
        <v>87</v>
      </c>
      <c r="H73" s="55" t="s">
        <v>86</v>
      </c>
      <c r="I73" s="15"/>
      <c r="J73" s="16">
        <f>SUM(J77+J74)</f>
        <v>5552478</v>
      </c>
      <c r="K73" s="16">
        <f>SUM(K77+K74)</f>
        <v>5470478</v>
      </c>
    </row>
    <row r="74" spans="1:11" ht="30" x14ac:dyDescent="0.25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30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 x14ac:dyDescent="0.25">
      <c r="A77" s="8"/>
      <c r="B77" s="185" t="s">
        <v>28</v>
      </c>
      <c r="C77" s="185"/>
      <c r="D77" s="185"/>
      <c r="E77" s="185"/>
      <c r="F77" s="186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90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30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" x14ac:dyDescent="0.25">
      <c r="A80" s="8"/>
      <c r="B80" s="30"/>
      <c r="C80" s="30"/>
      <c r="D80" s="30"/>
      <c r="E80" s="30"/>
      <c r="F80" s="31"/>
      <c r="G80" s="52" t="s">
        <v>89</v>
      </c>
      <c r="H80" s="64" t="s">
        <v>90</v>
      </c>
      <c r="I80" s="56"/>
      <c r="J80" s="43">
        <f>SUM(J81)</f>
        <v>93887064</v>
      </c>
      <c r="K80" s="43">
        <f>SUM(K81)</f>
        <v>93887064</v>
      </c>
    </row>
    <row r="81" spans="1:11" ht="120" x14ac:dyDescent="0.25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45" x14ac:dyDescent="0.25">
      <c r="A82" s="8"/>
      <c r="B82" s="30"/>
      <c r="C82" s="30"/>
      <c r="D82" s="30"/>
      <c r="E82" s="30"/>
      <c r="F82" s="31"/>
      <c r="G82" s="28" t="s">
        <v>4</v>
      </c>
      <c r="H82" s="65"/>
      <c r="I82" s="27">
        <v>600</v>
      </c>
      <c r="J82" s="21">
        <v>93887064</v>
      </c>
      <c r="K82" s="21">
        <v>93887064</v>
      </c>
    </row>
    <row r="83" spans="1:11" ht="60" x14ac:dyDescent="0.25">
      <c r="A83" s="8"/>
      <c r="B83" s="30"/>
      <c r="C83" s="30"/>
      <c r="D83" s="30"/>
      <c r="E83" s="30"/>
      <c r="F83" s="31"/>
      <c r="G83" s="42" t="s">
        <v>92</v>
      </c>
      <c r="H83" s="64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 x14ac:dyDescent="0.25">
      <c r="A84" s="8"/>
      <c r="B84" s="185" t="s">
        <v>27</v>
      </c>
      <c r="C84" s="185"/>
      <c r="D84" s="185"/>
      <c r="E84" s="185"/>
      <c r="F84" s="186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30" x14ac:dyDescent="0.25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 x14ac:dyDescent="0.25">
      <c r="A86" s="8"/>
      <c r="B86" s="183">
        <v>500</v>
      </c>
      <c r="C86" s="183"/>
      <c r="D86" s="183"/>
      <c r="E86" s="183"/>
      <c r="F86" s="184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90" x14ac:dyDescent="0.25">
      <c r="A87" s="8"/>
      <c r="B87" s="30"/>
      <c r="C87" s="30"/>
      <c r="D87" s="30"/>
      <c r="E87" s="30"/>
      <c r="F87" s="31"/>
      <c r="G87" s="28" t="s">
        <v>206</v>
      </c>
      <c r="H87" s="61" t="s">
        <v>207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30" x14ac:dyDescent="0.25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75" x14ac:dyDescent="0.25">
      <c r="A89" s="8"/>
      <c r="B89" s="30"/>
      <c r="C89" s="30"/>
      <c r="D89" s="30"/>
      <c r="E89" s="30"/>
      <c r="F89" s="31"/>
      <c r="G89" s="28" t="s">
        <v>204</v>
      </c>
      <c r="H89" s="61" t="s">
        <v>205</v>
      </c>
      <c r="I89" s="27"/>
      <c r="J89" s="21">
        <f>SUM(J90:J90)</f>
        <v>10572140</v>
      </c>
      <c r="K89" s="21">
        <f>SUM(K90:K90)</f>
        <v>10655574</v>
      </c>
    </row>
    <row r="90" spans="1:11" ht="30" x14ac:dyDescent="0.25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5" x14ac:dyDescent="0.25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50" x14ac:dyDescent="0.25">
      <c r="A92" s="8"/>
      <c r="B92" s="30"/>
      <c r="C92" s="30"/>
      <c r="D92" s="30"/>
      <c r="E92" s="30"/>
      <c r="F92" s="31"/>
      <c r="G92" s="25" t="s">
        <v>210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 x14ac:dyDescent="0.25">
      <c r="A93" s="8"/>
      <c r="B93" s="30"/>
      <c r="C93" s="30"/>
      <c r="D93" s="30"/>
      <c r="E93" s="30"/>
      <c r="F93" s="31"/>
      <c r="G93" s="44" t="s">
        <v>348</v>
      </c>
      <c r="H93" s="38" t="s">
        <v>98</v>
      </c>
      <c r="I93" s="27"/>
      <c r="J93" s="67">
        <f>SUM(J94:J95)</f>
        <v>45000</v>
      </c>
      <c r="K93" s="67">
        <f>SUM(K94:K95)</f>
        <v>30000</v>
      </c>
    </row>
    <row r="94" spans="1:11" ht="30" x14ac:dyDescent="0.25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45" x14ac:dyDescent="0.25">
      <c r="A95" s="8"/>
      <c r="B95" s="30"/>
      <c r="C95" s="30"/>
      <c r="D95" s="30"/>
      <c r="E95" s="30"/>
      <c r="F95" s="31"/>
      <c r="G95" s="28" t="s">
        <v>4</v>
      </c>
      <c r="H95" s="68"/>
      <c r="I95" s="27">
        <v>600</v>
      </c>
      <c r="J95" s="21">
        <v>45000</v>
      </c>
      <c r="K95" s="21">
        <v>30000</v>
      </c>
    </row>
    <row r="96" spans="1:11" ht="75" x14ac:dyDescent="0.25">
      <c r="A96" s="8"/>
      <c r="B96" s="30"/>
      <c r="C96" s="30"/>
      <c r="D96" s="30"/>
      <c r="E96" s="30"/>
      <c r="F96" s="31"/>
      <c r="G96" s="52" t="s">
        <v>289</v>
      </c>
      <c r="H96" s="69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 x14ac:dyDescent="0.25">
      <c r="A97" s="8"/>
      <c r="B97" s="30"/>
      <c r="C97" s="30"/>
      <c r="D97" s="30"/>
      <c r="E97" s="30"/>
      <c r="F97" s="31"/>
      <c r="G97" s="52" t="s">
        <v>291</v>
      </c>
      <c r="H97" s="69" t="s">
        <v>290</v>
      </c>
      <c r="I97" s="56"/>
      <c r="J97" s="43">
        <f>SUM(J98)</f>
        <v>405000</v>
      </c>
      <c r="K97" s="43">
        <f>SUM(K98)</f>
        <v>257000</v>
      </c>
    </row>
    <row r="98" spans="1:11" ht="120" x14ac:dyDescent="0.25">
      <c r="A98" s="8"/>
      <c r="B98" s="30"/>
      <c r="C98" s="30"/>
      <c r="D98" s="30"/>
      <c r="E98" s="30"/>
      <c r="F98" s="31"/>
      <c r="G98" s="28" t="s">
        <v>292</v>
      </c>
      <c r="H98" s="41" t="s">
        <v>293</v>
      </c>
      <c r="I98" s="27"/>
      <c r="J98" s="21">
        <f>SUM(J99)</f>
        <v>405000</v>
      </c>
      <c r="K98" s="21">
        <f>SUM(K99)</f>
        <v>257000</v>
      </c>
    </row>
    <row r="99" spans="1:11" ht="45" x14ac:dyDescent="0.2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405000</v>
      </c>
      <c r="K99" s="21">
        <v>257000</v>
      </c>
    </row>
    <row r="100" spans="1:11" ht="45" x14ac:dyDescent="0.25">
      <c r="A100" s="8"/>
      <c r="B100" s="30"/>
      <c r="C100" s="30"/>
      <c r="D100" s="30"/>
      <c r="E100" s="30"/>
      <c r="F100" s="31"/>
      <c r="G100" s="52" t="s">
        <v>317</v>
      </c>
      <c r="H100" s="70" t="s">
        <v>294</v>
      </c>
      <c r="I100" s="56"/>
      <c r="J100" s="43">
        <f>SUM(J101)</f>
        <v>110000</v>
      </c>
      <c r="K100" s="43">
        <f>SUM(K101)</f>
        <v>70000</v>
      </c>
    </row>
    <row r="101" spans="1:11" ht="105" x14ac:dyDescent="0.25">
      <c r="A101" s="8"/>
      <c r="B101" s="30"/>
      <c r="C101" s="30"/>
      <c r="D101" s="30"/>
      <c r="E101" s="30"/>
      <c r="F101" s="31"/>
      <c r="G101" s="28" t="s">
        <v>295</v>
      </c>
      <c r="H101" s="32" t="s">
        <v>296</v>
      </c>
      <c r="I101" s="27"/>
      <c r="J101" s="21">
        <f>SUM(J102)</f>
        <v>110000</v>
      </c>
      <c r="K101" s="21">
        <f>SUM(K102)</f>
        <v>70000</v>
      </c>
    </row>
    <row r="102" spans="1:11" ht="45" x14ac:dyDescent="0.25">
      <c r="A102" s="8"/>
      <c r="B102" s="30"/>
      <c r="C102" s="30"/>
      <c r="D102" s="30"/>
      <c r="E102" s="30"/>
      <c r="F102" s="31"/>
      <c r="G102" s="28" t="s">
        <v>4</v>
      </c>
      <c r="H102" s="68"/>
      <c r="I102" s="27">
        <v>600</v>
      </c>
      <c r="J102" s="21">
        <v>110000</v>
      </c>
      <c r="K102" s="21">
        <v>70000</v>
      </c>
    </row>
    <row r="103" spans="1:11" ht="86.25" x14ac:dyDescent="0.25">
      <c r="A103" s="8"/>
      <c r="B103" s="179" t="s">
        <v>26</v>
      </c>
      <c r="C103" s="179"/>
      <c r="D103" s="179"/>
      <c r="E103" s="179"/>
      <c r="F103" s="180"/>
      <c r="G103" s="71" t="s">
        <v>51</v>
      </c>
      <c r="H103" s="72" t="s">
        <v>100</v>
      </c>
      <c r="I103" s="11" t="s">
        <v>0</v>
      </c>
      <c r="J103" s="12">
        <f>SUM(J108+J116+J104+J112)</f>
        <v>103000</v>
      </c>
      <c r="K103" s="12">
        <f>SUM(K108+K116+K104+K112)</f>
        <v>61000</v>
      </c>
    </row>
    <row r="104" spans="1:11" ht="90" x14ac:dyDescent="0.25">
      <c r="A104" s="8"/>
      <c r="B104" s="73"/>
      <c r="C104" s="73"/>
      <c r="D104" s="73"/>
      <c r="E104" s="73"/>
      <c r="F104" s="74"/>
      <c r="G104" s="13" t="s">
        <v>308</v>
      </c>
      <c r="H104" s="75" t="s">
        <v>197</v>
      </c>
      <c r="I104" s="56"/>
      <c r="J104" s="76">
        <f>SUM(J105)</f>
        <v>35000</v>
      </c>
      <c r="K104" s="76">
        <f>SUM(K105)</f>
        <v>20000</v>
      </c>
    </row>
    <row r="105" spans="1:11" ht="45" x14ac:dyDescent="0.25">
      <c r="A105" s="8"/>
      <c r="B105" s="73"/>
      <c r="C105" s="73"/>
      <c r="D105" s="73"/>
      <c r="E105" s="73"/>
      <c r="F105" s="74"/>
      <c r="G105" s="13" t="s">
        <v>198</v>
      </c>
      <c r="H105" s="75" t="s">
        <v>217</v>
      </c>
      <c r="I105" s="56"/>
      <c r="J105" s="76">
        <f>SUM(J106)</f>
        <v>35000</v>
      </c>
      <c r="K105" s="76">
        <v>20000</v>
      </c>
    </row>
    <row r="106" spans="1:11" ht="90" x14ac:dyDescent="0.25">
      <c r="A106" s="8"/>
      <c r="B106" s="73"/>
      <c r="C106" s="73"/>
      <c r="D106" s="73"/>
      <c r="E106" s="73"/>
      <c r="F106" s="74"/>
      <c r="G106" s="25" t="s">
        <v>218</v>
      </c>
      <c r="H106" s="77" t="s">
        <v>219</v>
      </c>
      <c r="I106" s="56"/>
      <c r="J106" s="67">
        <f>SUM(J107)</f>
        <v>35000</v>
      </c>
      <c r="K106" s="67">
        <f>SUM(K107)</f>
        <v>20000</v>
      </c>
    </row>
    <row r="107" spans="1:11" ht="30" x14ac:dyDescent="0.25">
      <c r="A107" s="8"/>
      <c r="B107" s="73"/>
      <c r="C107" s="73"/>
      <c r="D107" s="73"/>
      <c r="E107" s="73"/>
      <c r="F107" s="74"/>
      <c r="G107" s="45" t="s">
        <v>2</v>
      </c>
      <c r="H107" s="40" t="s">
        <v>0</v>
      </c>
      <c r="I107" s="78">
        <v>200</v>
      </c>
      <c r="J107" s="67">
        <v>35000</v>
      </c>
      <c r="K107" s="67">
        <v>20000</v>
      </c>
    </row>
    <row r="108" spans="1:11" ht="60" x14ac:dyDescent="0.25">
      <c r="A108" s="8"/>
      <c r="B108" s="30"/>
      <c r="C108" s="30"/>
      <c r="D108" s="30"/>
      <c r="E108" s="30"/>
      <c r="F108" s="31"/>
      <c r="G108" s="13" t="s">
        <v>145</v>
      </c>
      <c r="H108" s="79" t="s">
        <v>135</v>
      </c>
      <c r="I108" s="27"/>
      <c r="J108" s="43">
        <f>SUM(J110)</f>
        <v>35000</v>
      </c>
      <c r="K108" s="43">
        <f>SUM(K110)</f>
        <v>20000</v>
      </c>
    </row>
    <row r="109" spans="1:11" ht="75" x14ac:dyDescent="0.25">
      <c r="A109" s="8"/>
      <c r="B109" s="30"/>
      <c r="C109" s="30"/>
      <c r="D109" s="30"/>
      <c r="E109" s="30"/>
      <c r="F109" s="31"/>
      <c r="G109" s="13" t="s">
        <v>194</v>
      </c>
      <c r="H109" s="75" t="s">
        <v>136</v>
      </c>
      <c r="I109" s="27"/>
      <c r="J109" s="43">
        <f>SUM(J110)</f>
        <v>35000</v>
      </c>
      <c r="K109" s="43">
        <f>SUM(K110)</f>
        <v>20000</v>
      </c>
    </row>
    <row r="110" spans="1:11" ht="75" x14ac:dyDescent="0.25">
      <c r="A110" s="8"/>
      <c r="B110" s="30"/>
      <c r="C110" s="30"/>
      <c r="D110" s="30"/>
      <c r="E110" s="30"/>
      <c r="F110" s="31"/>
      <c r="G110" s="25" t="s">
        <v>146</v>
      </c>
      <c r="H110" s="77" t="s">
        <v>137</v>
      </c>
      <c r="I110" s="27"/>
      <c r="J110" s="21">
        <f>SUM(J111)</f>
        <v>35000</v>
      </c>
      <c r="K110" s="21">
        <f>SUM(K111)</f>
        <v>20000</v>
      </c>
    </row>
    <row r="111" spans="1:11" ht="45" x14ac:dyDescent="0.25">
      <c r="A111" s="8"/>
      <c r="B111" s="30"/>
      <c r="C111" s="30"/>
      <c r="D111" s="30"/>
      <c r="E111" s="30"/>
      <c r="F111" s="31"/>
      <c r="G111" s="28" t="s">
        <v>4</v>
      </c>
      <c r="H111" s="32" t="s">
        <v>0</v>
      </c>
      <c r="I111" s="27">
        <v>600</v>
      </c>
      <c r="J111" s="21">
        <v>35000</v>
      </c>
      <c r="K111" s="21">
        <v>20000</v>
      </c>
    </row>
    <row r="112" spans="1:11" ht="60" x14ac:dyDescent="0.25">
      <c r="A112" s="8"/>
      <c r="B112" s="30"/>
      <c r="C112" s="30"/>
      <c r="D112" s="30"/>
      <c r="E112" s="30"/>
      <c r="F112" s="31"/>
      <c r="G112" s="52" t="s">
        <v>343</v>
      </c>
      <c r="H112" s="70" t="s">
        <v>211</v>
      </c>
      <c r="I112" s="56"/>
      <c r="J112" s="76">
        <f>SUM(J113)</f>
        <v>30000</v>
      </c>
      <c r="K112" s="76">
        <f>SUM(K113)</f>
        <v>19000</v>
      </c>
    </row>
    <row r="113" spans="1:11" ht="90" x14ac:dyDescent="0.25">
      <c r="A113" s="8"/>
      <c r="B113" s="30"/>
      <c r="C113" s="30"/>
      <c r="D113" s="30"/>
      <c r="E113" s="30"/>
      <c r="F113" s="31"/>
      <c r="G113" s="52" t="s">
        <v>260</v>
      </c>
      <c r="H113" s="70" t="s">
        <v>261</v>
      </c>
      <c r="I113" s="56"/>
      <c r="J113" s="76">
        <f>SUM(J114)</f>
        <v>30000</v>
      </c>
      <c r="K113" s="76">
        <f>SUM(K114)</f>
        <v>19000</v>
      </c>
    </row>
    <row r="114" spans="1:11" ht="30" x14ac:dyDescent="0.25">
      <c r="A114" s="8"/>
      <c r="B114" s="30"/>
      <c r="C114" s="30"/>
      <c r="D114" s="30"/>
      <c r="E114" s="30"/>
      <c r="F114" s="31"/>
      <c r="G114" s="28" t="s">
        <v>309</v>
      </c>
      <c r="H114" s="32" t="s">
        <v>266</v>
      </c>
      <c r="I114" s="27"/>
      <c r="J114" s="67">
        <f>SUM(J115:J115)</f>
        <v>30000</v>
      </c>
      <c r="K114" s="67">
        <f>SUM(K115:K115)</f>
        <v>19000</v>
      </c>
    </row>
    <row r="115" spans="1:11" ht="30" x14ac:dyDescent="0.25">
      <c r="A115" s="8"/>
      <c r="B115" s="30"/>
      <c r="C115" s="30"/>
      <c r="D115" s="30"/>
      <c r="E115" s="30"/>
      <c r="F115" s="31"/>
      <c r="G115" s="45" t="s">
        <v>2</v>
      </c>
      <c r="H115" s="40" t="s">
        <v>0</v>
      </c>
      <c r="I115" s="78">
        <v>200</v>
      </c>
      <c r="J115" s="67">
        <v>30000</v>
      </c>
      <c r="K115" s="67">
        <v>19000</v>
      </c>
    </row>
    <row r="116" spans="1:11" ht="60" x14ac:dyDescent="0.25">
      <c r="A116" s="8"/>
      <c r="B116" s="30"/>
      <c r="C116" s="30"/>
      <c r="D116" s="30"/>
      <c r="E116" s="30"/>
      <c r="F116" s="31"/>
      <c r="G116" s="52" t="s">
        <v>186</v>
      </c>
      <c r="H116" s="80" t="s">
        <v>189</v>
      </c>
      <c r="I116" s="27"/>
      <c r="J116" s="43">
        <f t="shared" ref="J116:K118" si="2">SUM(J117)</f>
        <v>3000</v>
      </c>
      <c r="K116" s="43">
        <f t="shared" si="2"/>
        <v>2000</v>
      </c>
    </row>
    <row r="117" spans="1:11" ht="30" x14ac:dyDescent="0.25">
      <c r="A117" s="8"/>
      <c r="B117" s="30"/>
      <c r="C117" s="30"/>
      <c r="D117" s="30"/>
      <c r="E117" s="30"/>
      <c r="F117" s="31"/>
      <c r="G117" s="52" t="s">
        <v>187</v>
      </c>
      <c r="H117" s="80" t="s">
        <v>190</v>
      </c>
      <c r="I117" s="27"/>
      <c r="J117" s="43">
        <f t="shared" si="2"/>
        <v>3000</v>
      </c>
      <c r="K117" s="43">
        <f t="shared" si="2"/>
        <v>2000</v>
      </c>
    </row>
    <row r="118" spans="1:11" ht="45" x14ac:dyDescent="0.25">
      <c r="A118" s="8"/>
      <c r="B118" s="30"/>
      <c r="C118" s="30"/>
      <c r="D118" s="30"/>
      <c r="E118" s="30"/>
      <c r="F118" s="31"/>
      <c r="G118" s="28" t="s">
        <v>188</v>
      </c>
      <c r="H118" s="46" t="s">
        <v>191</v>
      </c>
      <c r="I118" s="27"/>
      <c r="J118" s="21">
        <f t="shared" si="2"/>
        <v>3000</v>
      </c>
      <c r="K118" s="21">
        <f t="shared" si="2"/>
        <v>2000</v>
      </c>
    </row>
    <row r="119" spans="1:11" ht="30" x14ac:dyDescent="0.25">
      <c r="A119" s="8"/>
      <c r="B119" s="30"/>
      <c r="C119" s="30"/>
      <c r="D119" s="30"/>
      <c r="E119" s="30"/>
      <c r="F119" s="31"/>
      <c r="G119" s="45" t="s">
        <v>2</v>
      </c>
      <c r="H119" s="46" t="s">
        <v>0</v>
      </c>
      <c r="I119" s="78">
        <v>200</v>
      </c>
      <c r="J119" s="21">
        <v>3000</v>
      </c>
      <c r="K119" s="21">
        <v>2000</v>
      </c>
    </row>
    <row r="120" spans="1:11" ht="57.75" x14ac:dyDescent="0.25">
      <c r="A120" s="8"/>
      <c r="B120" s="179" t="s">
        <v>25</v>
      </c>
      <c r="C120" s="179"/>
      <c r="D120" s="179"/>
      <c r="E120" s="179"/>
      <c r="F120" s="180"/>
      <c r="G120" s="71" t="s">
        <v>52</v>
      </c>
      <c r="H120" s="81" t="s">
        <v>101</v>
      </c>
      <c r="I120" s="11" t="s">
        <v>0</v>
      </c>
      <c r="J120" s="12">
        <f>SUM(J121+J125)</f>
        <v>9768000</v>
      </c>
      <c r="K120" s="12">
        <f>SUM(K121+K125)</f>
        <v>5672000</v>
      </c>
    </row>
    <row r="121" spans="1:11" ht="75" x14ac:dyDescent="0.25">
      <c r="A121" s="8"/>
      <c r="B121" s="73"/>
      <c r="C121" s="73"/>
      <c r="D121" s="73"/>
      <c r="E121" s="73"/>
      <c r="F121" s="74"/>
      <c r="G121" s="52" t="s">
        <v>338</v>
      </c>
      <c r="H121" s="80" t="s">
        <v>102</v>
      </c>
      <c r="I121" s="56"/>
      <c r="J121" s="43">
        <f t="shared" ref="J121:K123" si="3">SUM(J122)</f>
        <v>835000</v>
      </c>
      <c r="K121" s="43">
        <f t="shared" si="3"/>
        <v>0</v>
      </c>
    </row>
    <row r="122" spans="1:11" ht="30" x14ac:dyDescent="0.25">
      <c r="A122" s="8"/>
      <c r="B122" s="73"/>
      <c r="C122" s="73"/>
      <c r="D122" s="73"/>
      <c r="E122" s="73"/>
      <c r="F122" s="74"/>
      <c r="G122" s="52" t="s">
        <v>262</v>
      </c>
      <c r="H122" s="80" t="s">
        <v>263</v>
      </c>
      <c r="I122" s="56"/>
      <c r="J122" s="43">
        <f t="shared" si="3"/>
        <v>835000</v>
      </c>
      <c r="K122" s="43">
        <f t="shared" si="3"/>
        <v>0</v>
      </c>
    </row>
    <row r="123" spans="1:11" ht="30" x14ac:dyDescent="0.25">
      <c r="A123" s="8"/>
      <c r="B123" s="73"/>
      <c r="C123" s="73"/>
      <c r="D123" s="73"/>
      <c r="E123" s="73"/>
      <c r="F123" s="74"/>
      <c r="G123" s="25" t="s">
        <v>267</v>
      </c>
      <c r="H123" s="46" t="s">
        <v>264</v>
      </c>
      <c r="I123" s="27"/>
      <c r="J123" s="21">
        <f t="shared" si="3"/>
        <v>835000</v>
      </c>
      <c r="K123" s="21">
        <f t="shared" si="3"/>
        <v>0</v>
      </c>
    </row>
    <row r="124" spans="1:11" ht="30" x14ac:dyDescent="0.25">
      <c r="A124" s="8"/>
      <c r="B124" s="73"/>
      <c r="C124" s="73"/>
      <c r="D124" s="73"/>
      <c r="E124" s="73"/>
      <c r="F124" s="74"/>
      <c r="G124" s="28" t="s">
        <v>2</v>
      </c>
      <c r="H124" s="32" t="s">
        <v>0</v>
      </c>
      <c r="I124" s="27">
        <v>200</v>
      </c>
      <c r="J124" s="21">
        <v>835000</v>
      </c>
      <c r="K124" s="21">
        <v>0</v>
      </c>
    </row>
    <row r="125" spans="1:11" ht="75" x14ac:dyDescent="0.25">
      <c r="A125" s="8"/>
      <c r="B125" s="187" t="s">
        <v>24</v>
      </c>
      <c r="C125" s="187"/>
      <c r="D125" s="187"/>
      <c r="E125" s="187"/>
      <c r="F125" s="188"/>
      <c r="G125" s="52" t="s">
        <v>147</v>
      </c>
      <c r="H125" s="79" t="s">
        <v>208</v>
      </c>
      <c r="I125" s="15" t="s">
        <v>0</v>
      </c>
      <c r="J125" s="43">
        <f>SUM(J126)</f>
        <v>8933000</v>
      </c>
      <c r="K125" s="43">
        <f>SUM(K126)</f>
        <v>5672000</v>
      </c>
    </row>
    <row r="126" spans="1:11" ht="90" x14ac:dyDescent="0.25">
      <c r="A126" s="8"/>
      <c r="B126" s="17"/>
      <c r="C126" s="17"/>
      <c r="D126" s="17"/>
      <c r="E126" s="17"/>
      <c r="F126" s="18"/>
      <c r="G126" s="82" t="s">
        <v>310</v>
      </c>
      <c r="H126" s="83" t="s">
        <v>209</v>
      </c>
      <c r="I126" s="56"/>
      <c r="J126" s="43">
        <f>SUM(J127)</f>
        <v>8933000</v>
      </c>
      <c r="K126" s="43">
        <f>SUM(K127)</f>
        <v>5672000</v>
      </c>
    </row>
    <row r="127" spans="1:11" ht="45" x14ac:dyDescent="0.25">
      <c r="A127" s="8"/>
      <c r="B127" s="17"/>
      <c r="C127" s="17"/>
      <c r="D127" s="17"/>
      <c r="E127" s="17"/>
      <c r="F127" s="18"/>
      <c r="G127" s="28" t="s">
        <v>53</v>
      </c>
      <c r="H127" s="84" t="s">
        <v>265</v>
      </c>
      <c r="I127" s="27"/>
      <c r="J127" s="21">
        <f>SUM(J128:J129)</f>
        <v>8933000</v>
      </c>
      <c r="K127" s="21">
        <f>SUM(K128:K129)</f>
        <v>5672000</v>
      </c>
    </row>
    <row r="128" spans="1:11" ht="90" x14ac:dyDescent="0.25">
      <c r="A128" s="8"/>
      <c r="B128" s="34"/>
      <c r="C128" s="34"/>
      <c r="D128" s="34"/>
      <c r="E128" s="34"/>
      <c r="F128" s="35"/>
      <c r="G128" s="28" t="s">
        <v>3</v>
      </c>
      <c r="H128" s="84"/>
      <c r="I128" s="27">
        <v>100</v>
      </c>
      <c r="J128" s="21">
        <v>7228000</v>
      </c>
      <c r="K128" s="21">
        <v>4589000</v>
      </c>
    </row>
    <row r="129" spans="1:11" ht="30" x14ac:dyDescent="0.25">
      <c r="A129" s="8"/>
      <c r="B129" s="181">
        <v>200</v>
      </c>
      <c r="C129" s="181"/>
      <c r="D129" s="181"/>
      <c r="E129" s="181"/>
      <c r="F129" s="182"/>
      <c r="G129" s="28" t="s">
        <v>2</v>
      </c>
      <c r="H129" s="32" t="s">
        <v>0</v>
      </c>
      <c r="I129" s="27">
        <v>200</v>
      </c>
      <c r="J129" s="21">
        <v>1705000</v>
      </c>
      <c r="K129" s="21">
        <v>1083000</v>
      </c>
    </row>
    <row r="130" spans="1:11" ht="57.75" x14ac:dyDescent="0.25">
      <c r="A130" s="8"/>
      <c r="B130" s="179" t="s">
        <v>23</v>
      </c>
      <c r="C130" s="179"/>
      <c r="D130" s="179"/>
      <c r="E130" s="179"/>
      <c r="F130" s="180"/>
      <c r="G130" s="85" t="s">
        <v>54</v>
      </c>
      <c r="H130" s="86" t="s">
        <v>103</v>
      </c>
      <c r="I130" s="11" t="s">
        <v>0</v>
      </c>
      <c r="J130" s="87">
        <f>SUM(J135+J131)</f>
        <v>62166993</v>
      </c>
      <c r="K130" s="87">
        <f>SUM(K135+K131)</f>
        <v>44846279</v>
      </c>
    </row>
    <row r="131" spans="1:11" ht="45" x14ac:dyDescent="0.25">
      <c r="A131" s="8"/>
      <c r="B131" s="73"/>
      <c r="C131" s="73"/>
      <c r="D131" s="73"/>
      <c r="E131" s="73"/>
      <c r="F131" s="74"/>
      <c r="G131" s="13" t="s">
        <v>213</v>
      </c>
      <c r="H131" s="88" t="s">
        <v>104</v>
      </c>
      <c r="I131" s="56" t="s">
        <v>0</v>
      </c>
      <c r="J131" s="76">
        <f t="shared" ref="J131:K133" si="4">SUM(J132)</f>
        <v>450000</v>
      </c>
      <c r="K131" s="76">
        <f t="shared" si="4"/>
        <v>285000</v>
      </c>
    </row>
    <row r="132" spans="1:11" ht="105" x14ac:dyDescent="0.25">
      <c r="A132" s="8"/>
      <c r="B132" s="73"/>
      <c r="C132" s="73"/>
      <c r="D132" s="73"/>
      <c r="E132" s="73"/>
      <c r="F132" s="74"/>
      <c r="G132" s="13" t="s">
        <v>215</v>
      </c>
      <c r="H132" s="79" t="s">
        <v>106</v>
      </c>
      <c r="I132" s="56"/>
      <c r="J132" s="67">
        <f t="shared" si="4"/>
        <v>450000</v>
      </c>
      <c r="K132" s="67">
        <f t="shared" si="4"/>
        <v>285000</v>
      </c>
    </row>
    <row r="133" spans="1:11" ht="60" x14ac:dyDescent="0.25">
      <c r="A133" s="8"/>
      <c r="B133" s="73"/>
      <c r="C133" s="73"/>
      <c r="D133" s="73"/>
      <c r="E133" s="73"/>
      <c r="F133" s="74"/>
      <c r="G133" s="22" t="s">
        <v>57</v>
      </c>
      <c r="H133" s="89" t="s">
        <v>268</v>
      </c>
      <c r="I133" s="27"/>
      <c r="J133" s="67">
        <f t="shared" si="4"/>
        <v>450000</v>
      </c>
      <c r="K133" s="67">
        <f t="shared" si="4"/>
        <v>285000</v>
      </c>
    </row>
    <row r="134" spans="1:11" ht="45" x14ac:dyDescent="0.25">
      <c r="A134" s="8"/>
      <c r="B134" s="73"/>
      <c r="C134" s="73"/>
      <c r="D134" s="73"/>
      <c r="E134" s="73"/>
      <c r="F134" s="74"/>
      <c r="G134" s="28" t="s">
        <v>4</v>
      </c>
      <c r="H134" s="89"/>
      <c r="I134" s="27">
        <v>600</v>
      </c>
      <c r="J134" s="67">
        <v>450000</v>
      </c>
      <c r="K134" s="67">
        <v>285000</v>
      </c>
    </row>
    <row r="135" spans="1:11" ht="45" x14ac:dyDescent="0.25">
      <c r="A135" s="8"/>
      <c r="B135" s="187" t="s">
        <v>22</v>
      </c>
      <c r="C135" s="187"/>
      <c r="D135" s="187"/>
      <c r="E135" s="187"/>
      <c r="F135" s="188"/>
      <c r="G135" s="54" t="s">
        <v>148</v>
      </c>
      <c r="H135" s="91" t="s">
        <v>214</v>
      </c>
      <c r="I135" s="56" t="s">
        <v>0</v>
      </c>
      <c r="J135" s="76">
        <f>SUM(J136)</f>
        <v>61716993</v>
      </c>
      <c r="K135" s="76">
        <f>SUM(K136)</f>
        <v>44561279</v>
      </c>
    </row>
    <row r="136" spans="1:11" ht="45" x14ac:dyDescent="0.25">
      <c r="A136" s="8"/>
      <c r="B136" s="17"/>
      <c r="C136" s="17"/>
      <c r="D136" s="17"/>
      <c r="E136" s="17"/>
      <c r="F136" s="18"/>
      <c r="G136" s="13" t="s">
        <v>105</v>
      </c>
      <c r="H136" s="88" t="s">
        <v>216</v>
      </c>
      <c r="I136" s="56"/>
      <c r="J136" s="76">
        <f>SUM(J137+J142+J144+J139+J146+J148)</f>
        <v>61716993</v>
      </c>
      <c r="K136" s="76">
        <f>SUM(K137+K142+K144+K139+K146+K148)</f>
        <v>44561279</v>
      </c>
    </row>
    <row r="137" spans="1:11" ht="30" x14ac:dyDescent="0.25">
      <c r="A137" s="8"/>
      <c r="B137" s="17"/>
      <c r="C137" s="17"/>
      <c r="D137" s="17"/>
      <c r="E137" s="17"/>
      <c r="F137" s="18"/>
      <c r="G137" s="28" t="s">
        <v>45</v>
      </c>
      <c r="H137" s="84" t="s">
        <v>269</v>
      </c>
      <c r="I137" s="27"/>
      <c r="J137" s="67">
        <f>SUM(J138)</f>
        <v>16039000</v>
      </c>
      <c r="K137" s="67">
        <f>SUM(K138)</f>
        <v>10184000</v>
      </c>
    </row>
    <row r="138" spans="1:11" ht="45" x14ac:dyDescent="0.25">
      <c r="A138" s="8"/>
      <c r="B138" s="17"/>
      <c r="C138" s="17"/>
      <c r="D138" s="17"/>
      <c r="E138" s="17"/>
      <c r="F138" s="18"/>
      <c r="G138" s="28" t="s">
        <v>4</v>
      </c>
      <c r="H138" s="32" t="s">
        <v>0</v>
      </c>
      <c r="I138" s="27">
        <v>600</v>
      </c>
      <c r="J138" s="67">
        <v>16039000</v>
      </c>
      <c r="K138" s="67">
        <v>10184000</v>
      </c>
    </row>
    <row r="139" spans="1:11" ht="30" x14ac:dyDescent="0.25">
      <c r="A139" s="8"/>
      <c r="B139" s="17"/>
      <c r="C139" s="17"/>
      <c r="D139" s="17"/>
      <c r="E139" s="17"/>
      <c r="F139" s="18"/>
      <c r="G139" s="28" t="s">
        <v>157</v>
      </c>
      <c r="H139" s="46" t="s">
        <v>270</v>
      </c>
      <c r="I139" s="27"/>
      <c r="J139" s="67">
        <f>SUM(J140:J141)</f>
        <v>2656000</v>
      </c>
      <c r="K139" s="67">
        <f>SUM(K140:K141)</f>
        <v>1686000</v>
      </c>
    </row>
    <row r="140" spans="1:11" ht="90" x14ac:dyDescent="0.25">
      <c r="A140" s="8"/>
      <c r="B140" s="17"/>
      <c r="C140" s="17"/>
      <c r="D140" s="17"/>
      <c r="E140" s="17"/>
      <c r="F140" s="18"/>
      <c r="G140" s="28" t="s">
        <v>3</v>
      </c>
      <c r="H140" s="46"/>
      <c r="I140" s="27">
        <v>100</v>
      </c>
      <c r="J140" s="67">
        <v>2238000</v>
      </c>
      <c r="K140" s="67">
        <v>1421000</v>
      </c>
    </row>
    <row r="141" spans="1:11" ht="30" x14ac:dyDescent="0.25">
      <c r="A141" s="8"/>
      <c r="B141" s="17"/>
      <c r="C141" s="17"/>
      <c r="D141" s="17"/>
      <c r="E141" s="17"/>
      <c r="F141" s="18"/>
      <c r="G141" s="28" t="s">
        <v>2</v>
      </c>
      <c r="H141" s="46"/>
      <c r="I141" s="27">
        <v>200</v>
      </c>
      <c r="J141" s="67">
        <v>418000</v>
      </c>
      <c r="K141" s="67">
        <v>265000</v>
      </c>
    </row>
    <row r="142" spans="1:11" ht="30" x14ac:dyDescent="0.25">
      <c r="A142" s="8"/>
      <c r="B142" s="183">
        <v>800</v>
      </c>
      <c r="C142" s="183"/>
      <c r="D142" s="183"/>
      <c r="E142" s="183"/>
      <c r="F142" s="184"/>
      <c r="G142" s="28" t="s">
        <v>55</v>
      </c>
      <c r="H142" s="32" t="s">
        <v>271</v>
      </c>
      <c r="I142" s="27"/>
      <c r="J142" s="67">
        <f>SUM(J143:J143)</f>
        <v>20562000</v>
      </c>
      <c r="K142" s="67">
        <f>SUM(K143:K143)</f>
        <v>13057000</v>
      </c>
    </row>
    <row r="143" spans="1:11" ht="45" x14ac:dyDescent="0.25">
      <c r="A143" s="8"/>
      <c r="B143" s="185" t="s">
        <v>21</v>
      </c>
      <c r="C143" s="185"/>
      <c r="D143" s="185"/>
      <c r="E143" s="185"/>
      <c r="F143" s="186"/>
      <c r="G143" s="28" t="s">
        <v>4</v>
      </c>
      <c r="H143" s="32" t="s">
        <v>0</v>
      </c>
      <c r="I143" s="27">
        <v>600</v>
      </c>
      <c r="J143" s="67">
        <v>20562000</v>
      </c>
      <c r="K143" s="67">
        <v>13057000</v>
      </c>
    </row>
    <row r="144" spans="1:11" ht="15" x14ac:dyDescent="0.25">
      <c r="A144" s="8"/>
      <c r="B144" s="183">
        <v>300</v>
      </c>
      <c r="C144" s="183"/>
      <c r="D144" s="183"/>
      <c r="E144" s="183"/>
      <c r="F144" s="184"/>
      <c r="G144" s="25" t="s">
        <v>56</v>
      </c>
      <c r="H144" s="84" t="s">
        <v>272</v>
      </c>
      <c r="I144" s="27"/>
      <c r="J144" s="67">
        <f>SUM(J145)</f>
        <v>7739127</v>
      </c>
      <c r="K144" s="67">
        <f>SUM(K145)</f>
        <v>4912060</v>
      </c>
    </row>
    <row r="145" spans="1:11" ht="45" x14ac:dyDescent="0.25">
      <c r="A145" s="8"/>
      <c r="B145" s="30"/>
      <c r="C145" s="30"/>
      <c r="D145" s="30"/>
      <c r="E145" s="30"/>
      <c r="F145" s="31"/>
      <c r="G145" s="28" t="s">
        <v>4</v>
      </c>
      <c r="H145" s="32" t="s">
        <v>0</v>
      </c>
      <c r="I145" s="27">
        <v>600</v>
      </c>
      <c r="J145" s="67">
        <v>7739127</v>
      </c>
      <c r="K145" s="67">
        <v>4912060</v>
      </c>
    </row>
    <row r="146" spans="1:11" ht="45" x14ac:dyDescent="0.25">
      <c r="A146" s="8"/>
      <c r="B146" s="30"/>
      <c r="C146" s="30"/>
      <c r="D146" s="30"/>
      <c r="E146" s="30"/>
      <c r="F146" s="31"/>
      <c r="G146" s="25" t="s">
        <v>175</v>
      </c>
      <c r="H146" s="32" t="s">
        <v>273</v>
      </c>
      <c r="I146" s="56"/>
      <c r="J146" s="67">
        <f>SUM(J147)</f>
        <v>14623419</v>
      </c>
      <c r="K146" s="67">
        <f>SUM(K147)</f>
        <v>14623419</v>
      </c>
    </row>
    <row r="147" spans="1:11" ht="45" x14ac:dyDescent="0.25">
      <c r="A147" s="8"/>
      <c r="B147" s="30"/>
      <c r="C147" s="30"/>
      <c r="D147" s="30"/>
      <c r="E147" s="30"/>
      <c r="F147" s="31"/>
      <c r="G147" s="39" t="s">
        <v>4</v>
      </c>
      <c r="H147" s="29" t="s">
        <v>0</v>
      </c>
      <c r="I147" s="27">
        <v>600</v>
      </c>
      <c r="J147" s="67">
        <v>14623419</v>
      </c>
      <c r="K147" s="67">
        <v>14623419</v>
      </c>
    </row>
    <row r="148" spans="1:11" ht="30" x14ac:dyDescent="0.25">
      <c r="A148" s="8"/>
      <c r="B148" s="155"/>
      <c r="C148" s="155"/>
      <c r="D148" s="155"/>
      <c r="E148" s="155"/>
      <c r="F148" s="156"/>
      <c r="G148" s="92" t="s">
        <v>330</v>
      </c>
      <c r="H148" s="93" t="s">
        <v>329</v>
      </c>
      <c r="I148" s="94"/>
      <c r="J148" s="67">
        <f>J149</f>
        <v>97447</v>
      </c>
      <c r="K148" s="67">
        <f>K149</f>
        <v>98800</v>
      </c>
    </row>
    <row r="149" spans="1:11" ht="45" x14ac:dyDescent="0.25">
      <c r="A149" s="8"/>
      <c r="B149" s="155"/>
      <c r="C149" s="155"/>
      <c r="D149" s="155"/>
      <c r="E149" s="155"/>
      <c r="F149" s="156"/>
      <c r="G149" s="28" t="s">
        <v>4</v>
      </c>
      <c r="H149" s="46" t="s">
        <v>0</v>
      </c>
      <c r="I149" s="27">
        <v>600</v>
      </c>
      <c r="J149" s="67">
        <v>97447</v>
      </c>
      <c r="K149" s="67">
        <v>98800</v>
      </c>
    </row>
    <row r="150" spans="1:11" ht="43.5" x14ac:dyDescent="0.25">
      <c r="A150" s="8"/>
      <c r="B150" s="30"/>
      <c r="C150" s="30"/>
      <c r="D150" s="30"/>
      <c r="E150" s="30"/>
      <c r="F150" s="31"/>
      <c r="G150" s="71" t="s">
        <v>138</v>
      </c>
      <c r="H150" s="10" t="s">
        <v>140</v>
      </c>
      <c r="I150" s="11" t="s">
        <v>0</v>
      </c>
      <c r="J150" s="12">
        <f t="shared" ref="J150:K150" si="5">SUM(J151)</f>
        <v>525000</v>
      </c>
      <c r="K150" s="12">
        <f t="shared" si="5"/>
        <v>436000</v>
      </c>
    </row>
    <row r="151" spans="1:11" ht="60" x14ac:dyDescent="0.25">
      <c r="A151" s="8"/>
      <c r="B151" s="30"/>
      <c r="C151" s="30"/>
      <c r="D151" s="30"/>
      <c r="E151" s="30"/>
      <c r="F151" s="31"/>
      <c r="G151" s="95" t="s">
        <v>166</v>
      </c>
      <c r="H151" s="96" t="s">
        <v>139</v>
      </c>
      <c r="I151" s="97" t="s">
        <v>0</v>
      </c>
      <c r="J151" s="43">
        <f>SUM(J152)</f>
        <v>525000</v>
      </c>
      <c r="K151" s="43">
        <f>SUM(K152)</f>
        <v>436000</v>
      </c>
    </row>
    <row r="152" spans="1:11" ht="105" x14ac:dyDescent="0.25">
      <c r="A152" s="8"/>
      <c r="B152" s="30"/>
      <c r="C152" s="30"/>
      <c r="D152" s="30"/>
      <c r="E152" s="30"/>
      <c r="F152" s="31"/>
      <c r="G152" s="95" t="s">
        <v>356</v>
      </c>
      <c r="H152" s="98" t="s">
        <v>355</v>
      </c>
      <c r="I152" s="99"/>
      <c r="J152" s="100">
        <f t="shared" ref="J152:K153" si="6">SUM(J153)</f>
        <v>525000</v>
      </c>
      <c r="K152" s="100">
        <f t="shared" si="6"/>
        <v>436000</v>
      </c>
    </row>
    <row r="153" spans="1:11" ht="30" x14ac:dyDescent="0.25">
      <c r="A153" s="8"/>
      <c r="B153" s="30"/>
      <c r="C153" s="30"/>
      <c r="D153" s="30"/>
      <c r="E153" s="30"/>
      <c r="F153" s="31"/>
      <c r="G153" s="104" t="s">
        <v>165</v>
      </c>
      <c r="H153" s="158" t="s">
        <v>354</v>
      </c>
      <c r="I153" s="102" t="s">
        <v>0</v>
      </c>
      <c r="J153" s="103">
        <f t="shared" si="6"/>
        <v>525000</v>
      </c>
      <c r="K153" s="103">
        <f t="shared" si="6"/>
        <v>436000</v>
      </c>
    </row>
    <row r="154" spans="1:11" ht="30" x14ac:dyDescent="0.25">
      <c r="A154" s="8"/>
      <c r="B154" s="30"/>
      <c r="C154" s="30"/>
      <c r="D154" s="30"/>
      <c r="E154" s="30"/>
      <c r="F154" s="31"/>
      <c r="G154" s="104" t="s">
        <v>2</v>
      </c>
      <c r="H154" s="101" t="s">
        <v>0</v>
      </c>
      <c r="I154" s="102">
        <v>200</v>
      </c>
      <c r="J154" s="103">
        <v>525000</v>
      </c>
      <c r="K154" s="103">
        <v>436000</v>
      </c>
    </row>
    <row r="155" spans="1:11" ht="57.75" x14ac:dyDescent="0.25">
      <c r="A155" s="8"/>
      <c r="B155" s="30"/>
      <c r="C155" s="30"/>
      <c r="D155" s="30"/>
      <c r="E155" s="30"/>
      <c r="F155" s="31"/>
      <c r="G155" s="71" t="s">
        <v>58</v>
      </c>
      <c r="H155" s="105" t="s">
        <v>107</v>
      </c>
      <c r="I155" s="11" t="s">
        <v>0</v>
      </c>
      <c r="J155" s="106">
        <f t="shared" ref="J155:K155" si="7">SUM(J156)</f>
        <v>572000</v>
      </c>
      <c r="K155" s="106">
        <f t="shared" si="7"/>
        <v>363000</v>
      </c>
    </row>
    <row r="156" spans="1:11" ht="60" x14ac:dyDescent="0.25">
      <c r="A156" s="8"/>
      <c r="B156" s="30"/>
      <c r="C156" s="30"/>
      <c r="D156" s="30"/>
      <c r="E156" s="30"/>
      <c r="F156" s="31"/>
      <c r="G156" s="13" t="s">
        <v>149</v>
      </c>
      <c r="H156" s="19" t="s">
        <v>108</v>
      </c>
      <c r="I156" s="56" t="s">
        <v>0</v>
      </c>
      <c r="J156" s="76">
        <f>SUM(J157)</f>
        <v>572000</v>
      </c>
      <c r="K156" s="76">
        <f>SUM(K157)</f>
        <v>363000</v>
      </c>
    </row>
    <row r="157" spans="1:11" ht="45" x14ac:dyDescent="0.25">
      <c r="A157" s="8"/>
      <c r="B157" s="17"/>
      <c r="C157" s="17"/>
      <c r="D157" s="17"/>
      <c r="E157" s="17"/>
      <c r="F157" s="18"/>
      <c r="G157" s="13" t="s">
        <v>346</v>
      </c>
      <c r="H157" s="107" t="s">
        <v>195</v>
      </c>
      <c r="I157" s="56"/>
      <c r="J157" s="108">
        <f>SUM(J158)</f>
        <v>572000</v>
      </c>
      <c r="K157" s="108">
        <f>SUM(K158)</f>
        <v>363000</v>
      </c>
    </row>
    <row r="158" spans="1:11" ht="30" x14ac:dyDescent="0.25">
      <c r="A158" s="8"/>
      <c r="B158" s="17"/>
      <c r="C158" s="17"/>
      <c r="D158" s="17"/>
      <c r="E158" s="17"/>
      <c r="F158" s="18"/>
      <c r="G158" s="25" t="s">
        <v>109</v>
      </c>
      <c r="H158" s="36" t="s">
        <v>196</v>
      </c>
      <c r="I158" s="23"/>
      <c r="J158" s="67">
        <f>SUM(J159:J159)</f>
        <v>572000</v>
      </c>
      <c r="K158" s="67">
        <f>SUM(K159:K159)</f>
        <v>363000</v>
      </c>
    </row>
    <row r="159" spans="1:11" ht="30" x14ac:dyDescent="0.25">
      <c r="A159" s="8"/>
      <c r="B159" s="17"/>
      <c r="C159" s="17"/>
      <c r="D159" s="17"/>
      <c r="E159" s="17"/>
      <c r="F159" s="18"/>
      <c r="G159" s="22" t="s">
        <v>2</v>
      </c>
      <c r="H159" s="36"/>
      <c r="I159" s="27">
        <v>200</v>
      </c>
      <c r="J159" s="67">
        <v>572000</v>
      </c>
      <c r="K159" s="67">
        <v>363000</v>
      </c>
    </row>
    <row r="160" spans="1:11" ht="72" x14ac:dyDescent="0.25">
      <c r="A160" s="8"/>
      <c r="B160" s="17"/>
      <c r="C160" s="17"/>
      <c r="D160" s="17"/>
      <c r="E160" s="17"/>
      <c r="F160" s="18"/>
      <c r="G160" s="85" t="s">
        <v>59</v>
      </c>
      <c r="H160" s="90" t="s">
        <v>349</v>
      </c>
      <c r="I160" s="11"/>
      <c r="J160" s="12">
        <f>SUM(J161+J165)</f>
        <v>1661000</v>
      </c>
      <c r="K160" s="12">
        <f>SUM(K161+K165)</f>
        <v>1055000</v>
      </c>
    </row>
    <row r="161" spans="1:11" ht="75" x14ac:dyDescent="0.25">
      <c r="A161" s="8"/>
      <c r="B161" s="30"/>
      <c r="C161" s="30"/>
      <c r="D161" s="30"/>
      <c r="E161" s="30"/>
      <c r="F161" s="31"/>
      <c r="G161" s="109" t="s">
        <v>150</v>
      </c>
      <c r="H161" s="116" t="s">
        <v>110</v>
      </c>
      <c r="I161" s="117"/>
      <c r="J161" s="118">
        <f t="shared" ref="J161:K163" si="8">SUM(J162)</f>
        <v>405000</v>
      </c>
      <c r="K161" s="118">
        <f t="shared" si="8"/>
        <v>257000</v>
      </c>
    </row>
    <row r="162" spans="1:11" ht="45" x14ac:dyDescent="0.25">
      <c r="A162" s="8"/>
      <c r="B162" s="30"/>
      <c r="C162" s="30"/>
      <c r="D162" s="30"/>
      <c r="E162" s="30"/>
      <c r="F162" s="31"/>
      <c r="G162" s="119" t="s">
        <v>200</v>
      </c>
      <c r="H162" s="120" t="s">
        <v>199</v>
      </c>
      <c r="I162" s="117"/>
      <c r="J162" s="103">
        <f t="shared" si="8"/>
        <v>405000</v>
      </c>
      <c r="K162" s="103">
        <f t="shared" si="8"/>
        <v>257000</v>
      </c>
    </row>
    <row r="163" spans="1:11" ht="45" x14ac:dyDescent="0.25">
      <c r="A163" s="8"/>
      <c r="B163" s="30"/>
      <c r="C163" s="30"/>
      <c r="D163" s="30"/>
      <c r="E163" s="30"/>
      <c r="F163" s="31"/>
      <c r="G163" s="112" t="s">
        <v>202</v>
      </c>
      <c r="H163" s="121" t="s">
        <v>201</v>
      </c>
      <c r="I163" s="111"/>
      <c r="J163" s="103">
        <f t="shared" si="8"/>
        <v>405000</v>
      </c>
      <c r="K163" s="103">
        <f t="shared" si="8"/>
        <v>257000</v>
      </c>
    </row>
    <row r="164" spans="1:11" ht="60" x14ac:dyDescent="0.25">
      <c r="A164" s="8"/>
      <c r="B164" s="30"/>
      <c r="C164" s="30"/>
      <c r="D164" s="30"/>
      <c r="E164" s="30"/>
      <c r="F164" s="31"/>
      <c r="G164" s="122" t="s">
        <v>361</v>
      </c>
      <c r="H164" s="115"/>
      <c r="I164" s="113">
        <v>400</v>
      </c>
      <c r="J164" s="21">
        <v>405000</v>
      </c>
      <c r="K164" s="21">
        <v>257000</v>
      </c>
    </row>
    <row r="165" spans="1:11" ht="60" x14ac:dyDescent="0.25">
      <c r="A165" s="8"/>
      <c r="B165" s="30"/>
      <c r="C165" s="30"/>
      <c r="D165" s="30"/>
      <c r="E165" s="30"/>
      <c r="F165" s="31"/>
      <c r="G165" s="52" t="s">
        <v>323</v>
      </c>
      <c r="H165" s="69" t="s">
        <v>279</v>
      </c>
      <c r="I165" s="56"/>
      <c r="J165" s="21">
        <f>SUM(J167)</f>
        <v>1256000</v>
      </c>
      <c r="K165" s="21">
        <f>SUM(K167)</f>
        <v>798000</v>
      </c>
    </row>
    <row r="166" spans="1:11" ht="105" x14ac:dyDescent="0.25">
      <c r="A166" s="8"/>
      <c r="B166" s="30"/>
      <c r="C166" s="30"/>
      <c r="D166" s="30"/>
      <c r="E166" s="30"/>
      <c r="F166" s="31"/>
      <c r="G166" s="52" t="s">
        <v>305</v>
      </c>
      <c r="H166" s="69" t="s">
        <v>280</v>
      </c>
      <c r="I166" s="56"/>
      <c r="J166" s="21">
        <f t="shared" ref="J166:K166" si="9">SUM(J167)</f>
        <v>1256000</v>
      </c>
      <c r="K166" s="21">
        <f t="shared" si="9"/>
        <v>798000</v>
      </c>
    </row>
    <row r="167" spans="1:11" ht="60" x14ac:dyDescent="0.25">
      <c r="A167" s="8"/>
      <c r="B167" s="30"/>
      <c r="C167" s="30"/>
      <c r="D167" s="30"/>
      <c r="E167" s="30"/>
      <c r="F167" s="31"/>
      <c r="G167" s="28" t="s">
        <v>159</v>
      </c>
      <c r="H167" s="41" t="s">
        <v>347</v>
      </c>
      <c r="I167" s="78"/>
      <c r="J167" s="24">
        <f>SUM(J168:J168)</f>
        <v>1256000</v>
      </c>
      <c r="K167" s="24">
        <f>SUM(K168:K168)</f>
        <v>798000</v>
      </c>
    </row>
    <row r="168" spans="1:11" ht="15" x14ac:dyDescent="0.25">
      <c r="A168" s="8"/>
      <c r="B168" s="30"/>
      <c r="C168" s="30"/>
      <c r="D168" s="30"/>
      <c r="E168" s="30"/>
      <c r="F168" s="31"/>
      <c r="G168" s="114" t="s">
        <v>1</v>
      </c>
      <c r="H168" s="123"/>
      <c r="I168" s="113">
        <v>800</v>
      </c>
      <c r="J168" s="103">
        <v>1256000</v>
      </c>
      <c r="K168" s="103">
        <v>798000</v>
      </c>
    </row>
    <row r="169" spans="1:11" ht="71.25" x14ac:dyDescent="0.25">
      <c r="A169" s="8"/>
      <c r="B169" s="30"/>
      <c r="C169" s="30"/>
      <c r="D169" s="30"/>
      <c r="E169" s="30"/>
      <c r="F169" s="31"/>
      <c r="G169" s="9" t="s">
        <v>60</v>
      </c>
      <c r="H169" s="124" t="s">
        <v>111</v>
      </c>
      <c r="I169" s="11" t="s">
        <v>0</v>
      </c>
      <c r="J169" s="12">
        <f>SUM(J170)</f>
        <v>7000</v>
      </c>
      <c r="K169" s="12">
        <f>SUM(K170)</f>
        <v>5000</v>
      </c>
    </row>
    <row r="170" spans="1:11" ht="75" x14ac:dyDescent="0.25">
      <c r="A170" s="8"/>
      <c r="B170" s="30"/>
      <c r="C170" s="30"/>
      <c r="D170" s="30"/>
      <c r="E170" s="30"/>
      <c r="F170" s="31"/>
      <c r="G170" s="13" t="s">
        <v>151</v>
      </c>
      <c r="H170" s="70" t="s">
        <v>274</v>
      </c>
      <c r="I170" s="56"/>
      <c r="J170" s="43">
        <f t="shared" ref="J170:K172" si="10">SUM(J171)</f>
        <v>7000</v>
      </c>
      <c r="K170" s="43">
        <f t="shared" si="10"/>
        <v>5000</v>
      </c>
    </row>
    <row r="171" spans="1:11" ht="45" x14ac:dyDescent="0.25">
      <c r="A171" s="8"/>
      <c r="B171" s="30"/>
      <c r="C171" s="30"/>
      <c r="D171" s="30"/>
      <c r="E171" s="30"/>
      <c r="F171" s="31"/>
      <c r="G171" s="13" t="s">
        <v>320</v>
      </c>
      <c r="H171" s="125" t="s">
        <v>318</v>
      </c>
      <c r="I171" s="15"/>
      <c r="J171" s="43">
        <f t="shared" si="10"/>
        <v>7000</v>
      </c>
      <c r="K171" s="43">
        <f t="shared" si="10"/>
        <v>5000</v>
      </c>
    </row>
    <row r="172" spans="1:11" ht="45" x14ac:dyDescent="0.25">
      <c r="A172" s="8"/>
      <c r="B172" s="30"/>
      <c r="C172" s="30"/>
      <c r="D172" s="30"/>
      <c r="E172" s="30"/>
      <c r="F172" s="31"/>
      <c r="G172" s="25" t="s">
        <v>61</v>
      </c>
      <c r="H172" s="77" t="s">
        <v>319</v>
      </c>
      <c r="I172" s="23"/>
      <c r="J172" s="21">
        <f t="shared" si="10"/>
        <v>7000</v>
      </c>
      <c r="K172" s="21">
        <f t="shared" si="10"/>
        <v>5000</v>
      </c>
    </row>
    <row r="173" spans="1:11" ht="30" x14ac:dyDescent="0.25">
      <c r="A173" s="8"/>
      <c r="B173" s="191" t="s">
        <v>20</v>
      </c>
      <c r="C173" s="191"/>
      <c r="D173" s="191"/>
      <c r="E173" s="191"/>
      <c r="F173" s="192"/>
      <c r="G173" s="28" t="s">
        <v>2</v>
      </c>
      <c r="H173" s="46" t="s">
        <v>0</v>
      </c>
      <c r="I173" s="27">
        <v>200</v>
      </c>
      <c r="J173" s="21">
        <v>7000</v>
      </c>
      <c r="K173" s="21">
        <v>5000</v>
      </c>
    </row>
    <row r="174" spans="1:11" ht="71.25" x14ac:dyDescent="0.25">
      <c r="A174" s="8"/>
      <c r="B174" s="126"/>
      <c r="C174" s="126"/>
      <c r="D174" s="126"/>
      <c r="E174" s="126"/>
      <c r="F174" s="127"/>
      <c r="G174" s="9" t="s">
        <v>242</v>
      </c>
      <c r="H174" s="10" t="s">
        <v>243</v>
      </c>
      <c r="I174" s="11"/>
      <c r="J174" s="106">
        <f>SUM(J175+J179+J183)</f>
        <v>2879000</v>
      </c>
      <c r="K174" s="106">
        <f>SUM(K175+K179+K183)</f>
        <v>1824000</v>
      </c>
    </row>
    <row r="175" spans="1:11" ht="90" x14ac:dyDescent="0.25">
      <c r="A175" s="8"/>
      <c r="B175" s="126"/>
      <c r="C175" s="126"/>
      <c r="D175" s="126"/>
      <c r="E175" s="126"/>
      <c r="F175" s="127"/>
      <c r="G175" s="52" t="s">
        <v>143</v>
      </c>
      <c r="H175" s="55" t="s">
        <v>244</v>
      </c>
      <c r="I175" s="56" t="s">
        <v>0</v>
      </c>
      <c r="J175" s="76">
        <f>SUM(J176)</f>
        <v>140000</v>
      </c>
      <c r="K175" s="76">
        <f>SUM(K176)</f>
        <v>90000</v>
      </c>
    </row>
    <row r="176" spans="1:11" ht="45" x14ac:dyDescent="0.25">
      <c r="A176" s="8"/>
      <c r="B176" s="126"/>
      <c r="C176" s="126"/>
      <c r="D176" s="126"/>
      <c r="E176" s="126"/>
      <c r="F176" s="127"/>
      <c r="G176" s="52" t="s">
        <v>245</v>
      </c>
      <c r="H176" s="55" t="s">
        <v>246</v>
      </c>
      <c r="I176" s="56"/>
      <c r="J176" s="76">
        <f>SUM(J177)</f>
        <v>140000</v>
      </c>
      <c r="K176" s="76">
        <f>SUM(K177)</f>
        <v>90000</v>
      </c>
    </row>
    <row r="177" spans="1:11" ht="30" x14ac:dyDescent="0.25">
      <c r="A177" s="8"/>
      <c r="B177" s="126"/>
      <c r="C177" s="126"/>
      <c r="D177" s="126"/>
      <c r="E177" s="126"/>
      <c r="F177" s="127"/>
      <c r="G177" s="25" t="s">
        <v>49</v>
      </c>
      <c r="H177" s="48" t="s">
        <v>247</v>
      </c>
      <c r="I177" s="56"/>
      <c r="J177" s="67">
        <f>SUM(J178:J178)</f>
        <v>140000</v>
      </c>
      <c r="K177" s="67">
        <f>SUM(K178:K178)</f>
        <v>90000</v>
      </c>
    </row>
    <row r="178" spans="1:11" ht="30" x14ac:dyDescent="0.25">
      <c r="A178" s="8"/>
      <c r="B178" s="126"/>
      <c r="C178" s="126"/>
      <c r="D178" s="126"/>
      <c r="E178" s="126"/>
      <c r="F178" s="127"/>
      <c r="G178" s="28" t="s">
        <v>2</v>
      </c>
      <c r="H178" s="70"/>
      <c r="I178" s="27">
        <v>200</v>
      </c>
      <c r="J178" s="67">
        <v>140000</v>
      </c>
      <c r="K178" s="67">
        <v>90000</v>
      </c>
    </row>
    <row r="179" spans="1:11" ht="30" x14ac:dyDescent="0.25">
      <c r="A179" s="8"/>
      <c r="B179" s="126"/>
      <c r="C179" s="126"/>
      <c r="D179" s="126"/>
      <c r="E179" s="126"/>
      <c r="F179" s="127"/>
      <c r="G179" s="52" t="s">
        <v>142</v>
      </c>
      <c r="H179" s="19" t="s">
        <v>248</v>
      </c>
      <c r="I179" s="56" t="s">
        <v>0</v>
      </c>
      <c r="J179" s="76">
        <f>SUM(J180)</f>
        <v>70000</v>
      </c>
      <c r="K179" s="76">
        <f>SUM(K180)</f>
        <v>40000</v>
      </c>
    </row>
    <row r="180" spans="1:11" ht="45" x14ac:dyDescent="0.25">
      <c r="A180" s="8"/>
      <c r="B180" s="126"/>
      <c r="C180" s="126"/>
      <c r="D180" s="126"/>
      <c r="E180" s="126"/>
      <c r="F180" s="127"/>
      <c r="G180" s="52" t="s">
        <v>170</v>
      </c>
      <c r="H180" s="55" t="s">
        <v>249</v>
      </c>
      <c r="I180" s="56"/>
      <c r="J180" s="76">
        <f>SUM(J181)</f>
        <v>70000</v>
      </c>
      <c r="K180" s="76">
        <f>SUM(K181)</f>
        <v>40000</v>
      </c>
    </row>
    <row r="181" spans="1:11" ht="45" x14ac:dyDescent="0.25">
      <c r="A181" s="8"/>
      <c r="B181" s="126"/>
      <c r="C181" s="126"/>
      <c r="D181" s="126"/>
      <c r="E181" s="126"/>
      <c r="F181" s="127"/>
      <c r="G181" s="128" t="s">
        <v>48</v>
      </c>
      <c r="H181" s="129" t="s">
        <v>250</v>
      </c>
      <c r="I181" s="27" t="s">
        <v>0</v>
      </c>
      <c r="J181" s="67">
        <f>SUM(J182:J182)</f>
        <v>70000</v>
      </c>
      <c r="K181" s="67">
        <f>SUM(K182:K182)</f>
        <v>40000</v>
      </c>
    </row>
    <row r="182" spans="1:11" ht="30" x14ac:dyDescent="0.25">
      <c r="A182" s="8"/>
      <c r="B182" s="126"/>
      <c r="C182" s="126"/>
      <c r="D182" s="126"/>
      <c r="E182" s="126"/>
      <c r="F182" s="127"/>
      <c r="G182" s="28" t="s">
        <v>2</v>
      </c>
      <c r="H182" s="32" t="s">
        <v>0</v>
      </c>
      <c r="I182" s="27">
        <v>200</v>
      </c>
      <c r="J182" s="67">
        <v>70000</v>
      </c>
      <c r="K182" s="67">
        <v>40000</v>
      </c>
    </row>
    <row r="183" spans="1:11" ht="60" x14ac:dyDescent="0.25">
      <c r="A183" s="8"/>
      <c r="B183" s="30"/>
      <c r="C183" s="30"/>
      <c r="D183" s="30"/>
      <c r="E183" s="30"/>
      <c r="F183" s="31"/>
      <c r="G183" s="52" t="s">
        <v>336</v>
      </c>
      <c r="H183" s="70" t="s">
        <v>307</v>
      </c>
      <c r="I183" s="56"/>
      <c r="J183" s="67">
        <f>SUM(J184:J184)</f>
        <v>2669000</v>
      </c>
      <c r="K183" s="67">
        <f>SUM(K184:K184)</f>
        <v>1694000</v>
      </c>
    </row>
    <row r="184" spans="1:11" ht="30" x14ac:dyDescent="0.25">
      <c r="A184" s="8"/>
      <c r="B184" s="30"/>
      <c r="C184" s="30"/>
      <c r="D184" s="30"/>
      <c r="E184" s="30"/>
      <c r="F184" s="31"/>
      <c r="G184" s="52" t="s">
        <v>275</v>
      </c>
      <c r="H184" s="70" t="s">
        <v>276</v>
      </c>
      <c r="I184" s="56"/>
      <c r="J184" s="67">
        <f>SUM(J185)</f>
        <v>2669000</v>
      </c>
      <c r="K184" s="67">
        <f>SUM(K185)</f>
        <v>1694000</v>
      </c>
    </row>
    <row r="185" spans="1:11" ht="30" x14ac:dyDescent="0.25">
      <c r="A185" s="8"/>
      <c r="B185" s="30"/>
      <c r="C185" s="30"/>
      <c r="D185" s="30"/>
      <c r="E185" s="30"/>
      <c r="F185" s="31"/>
      <c r="G185" s="28" t="s">
        <v>70</v>
      </c>
      <c r="H185" s="32" t="s">
        <v>277</v>
      </c>
      <c r="I185" s="27"/>
      <c r="J185" s="67">
        <f>SUM(J186:J186)</f>
        <v>2669000</v>
      </c>
      <c r="K185" s="67">
        <f>SUM(K186:K186)</f>
        <v>1694000</v>
      </c>
    </row>
    <row r="186" spans="1:11" ht="45" x14ac:dyDescent="0.25">
      <c r="A186" s="8"/>
      <c r="B186" s="30"/>
      <c r="C186" s="30"/>
      <c r="D186" s="30"/>
      <c r="E186" s="30"/>
      <c r="F186" s="31"/>
      <c r="G186" s="28" t="s">
        <v>4</v>
      </c>
      <c r="H186" s="32"/>
      <c r="I186" s="27">
        <v>600</v>
      </c>
      <c r="J186" s="67">
        <v>2669000</v>
      </c>
      <c r="K186" s="67">
        <v>1694000</v>
      </c>
    </row>
    <row r="187" spans="1:11" ht="57" x14ac:dyDescent="0.25">
      <c r="A187" s="8"/>
      <c r="B187" s="30"/>
      <c r="C187" s="30"/>
      <c r="D187" s="30"/>
      <c r="E187" s="30"/>
      <c r="F187" s="31"/>
      <c r="G187" s="9" t="s">
        <v>62</v>
      </c>
      <c r="H187" s="130" t="s">
        <v>112</v>
      </c>
      <c r="I187" s="11" t="s">
        <v>0</v>
      </c>
      <c r="J187" s="12">
        <f>SUM(J188)</f>
        <v>705000</v>
      </c>
      <c r="K187" s="12">
        <f>SUM(K188)</f>
        <v>448000</v>
      </c>
    </row>
    <row r="188" spans="1:11" ht="75" x14ac:dyDescent="0.25">
      <c r="A188" s="8"/>
      <c r="B188" s="30"/>
      <c r="C188" s="30"/>
      <c r="D188" s="30"/>
      <c r="E188" s="30"/>
      <c r="F188" s="31"/>
      <c r="G188" s="13" t="s">
        <v>297</v>
      </c>
      <c r="H188" s="55" t="s">
        <v>171</v>
      </c>
      <c r="I188" s="56" t="s">
        <v>0</v>
      </c>
      <c r="J188" s="43">
        <f>SUM(J190)</f>
        <v>705000</v>
      </c>
      <c r="K188" s="43">
        <f>SUM(K190)</f>
        <v>448000</v>
      </c>
    </row>
    <row r="189" spans="1:11" ht="60" x14ac:dyDescent="0.25">
      <c r="A189" s="8"/>
      <c r="B189" s="179" t="s">
        <v>19</v>
      </c>
      <c r="C189" s="179"/>
      <c r="D189" s="179"/>
      <c r="E189" s="179"/>
      <c r="F189" s="180"/>
      <c r="G189" s="42" t="s">
        <v>298</v>
      </c>
      <c r="H189" s="131" t="s">
        <v>172</v>
      </c>
      <c r="I189" s="15"/>
      <c r="J189" s="43">
        <f>SUM(J190)</f>
        <v>705000</v>
      </c>
      <c r="K189" s="43">
        <f>SUM(K190)</f>
        <v>448000</v>
      </c>
    </row>
    <row r="190" spans="1:11" ht="45" x14ac:dyDescent="0.25">
      <c r="A190" s="8"/>
      <c r="B190" s="187" t="s">
        <v>18</v>
      </c>
      <c r="C190" s="187"/>
      <c r="D190" s="187"/>
      <c r="E190" s="187"/>
      <c r="F190" s="188"/>
      <c r="G190" s="44" t="s">
        <v>154</v>
      </c>
      <c r="H190" s="36" t="s">
        <v>173</v>
      </c>
      <c r="I190" s="27" t="s">
        <v>0</v>
      </c>
      <c r="J190" s="21">
        <f>SUM(J191)</f>
        <v>705000</v>
      </c>
      <c r="K190" s="21">
        <f>SUM(K191)</f>
        <v>448000</v>
      </c>
    </row>
    <row r="191" spans="1:11" ht="45" x14ac:dyDescent="0.25">
      <c r="A191" s="8"/>
      <c r="B191" s="17"/>
      <c r="C191" s="17"/>
      <c r="D191" s="17"/>
      <c r="E191" s="17"/>
      <c r="F191" s="18"/>
      <c r="G191" s="28" t="s">
        <v>4</v>
      </c>
      <c r="H191" s="84"/>
      <c r="I191" s="27">
        <v>600</v>
      </c>
      <c r="J191" s="21">
        <v>705000</v>
      </c>
      <c r="K191" s="21">
        <v>448000</v>
      </c>
    </row>
    <row r="192" spans="1:11" ht="57" x14ac:dyDescent="0.25">
      <c r="A192" s="8"/>
      <c r="B192" s="181" t="s">
        <v>17</v>
      </c>
      <c r="C192" s="181"/>
      <c r="D192" s="181"/>
      <c r="E192" s="181"/>
      <c r="F192" s="182"/>
      <c r="G192" s="9" t="s">
        <v>63</v>
      </c>
      <c r="H192" s="132" t="s">
        <v>113</v>
      </c>
      <c r="I192" s="11" t="s">
        <v>0</v>
      </c>
      <c r="J192" s="12">
        <f>SUM(J193+J216)</f>
        <v>101930420.74000001</v>
      </c>
      <c r="K192" s="12">
        <f>SUM(K193+K216)</f>
        <v>22644702</v>
      </c>
    </row>
    <row r="193" spans="1:11" ht="75" x14ac:dyDescent="0.25">
      <c r="A193" s="8"/>
      <c r="B193" s="183">
        <v>200</v>
      </c>
      <c r="C193" s="183"/>
      <c r="D193" s="183"/>
      <c r="E193" s="183"/>
      <c r="F193" s="184"/>
      <c r="G193" s="52" t="s">
        <v>152</v>
      </c>
      <c r="H193" s="88" t="s">
        <v>114</v>
      </c>
      <c r="I193" s="15" t="s">
        <v>0</v>
      </c>
      <c r="J193" s="16">
        <f>SUM(J194+J201)</f>
        <v>93596814.74000001</v>
      </c>
      <c r="K193" s="16">
        <f>SUM(K194+K201)</f>
        <v>16285872</v>
      </c>
    </row>
    <row r="194" spans="1:11" ht="75" x14ac:dyDescent="0.25">
      <c r="A194" s="8"/>
      <c r="B194" s="179" t="s">
        <v>16</v>
      </c>
      <c r="C194" s="179"/>
      <c r="D194" s="179"/>
      <c r="E194" s="179"/>
      <c r="F194" s="180"/>
      <c r="G194" s="42" t="s">
        <v>301</v>
      </c>
      <c r="H194" s="75" t="s">
        <v>115</v>
      </c>
      <c r="I194" s="15"/>
      <c r="J194" s="43">
        <f>SUM(J195+J199+J197)</f>
        <v>15549732</v>
      </c>
      <c r="K194" s="43">
        <f>SUM(K195+K199+K197)</f>
        <v>16285872</v>
      </c>
    </row>
    <row r="195" spans="1:11" ht="30" x14ac:dyDescent="0.25">
      <c r="A195" s="8"/>
      <c r="B195" s="73"/>
      <c r="C195" s="73"/>
      <c r="D195" s="73"/>
      <c r="E195" s="73"/>
      <c r="F195" s="74"/>
      <c r="G195" s="44" t="s">
        <v>183</v>
      </c>
      <c r="H195" s="133" t="s">
        <v>184</v>
      </c>
      <c r="I195" s="15"/>
      <c r="J195" s="21">
        <f>SUM(J196)</f>
        <v>8021070</v>
      </c>
      <c r="K195" s="21">
        <f>SUM(K196)</f>
        <v>9357210</v>
      </c>
    </row>
    <row r="196" spans="1:11" ht="30" x14ac:dyDescent="0.25">
      <c r="A196" s="8"/>
      <c r="B196" s="73"/>
      <c r="C196" s="73"/>
      <c r="D196" s="73"/>
      <c r="E196" s="73"/>
      <c r="F196" s="74"/>
      <c r="G196" s="114" t="s">
        <v>2</v>
      </c>
      <c r="H196" s="115" t="s">
        <v>0</v>
      </c>
      <c r="I196" s="113">
        <v>200</v>
      </c>
      <c r="J196" s="21">
        <v>8021070</v>
      </c>
      <c r="K196" s="21">
        <v>9357210</v>
      </c>
    </row>
    <row r="197" spans="1:11" ht="45" x14ac:dyDescent="0.25">
      <c r="A197" s="8"/>
      <c r="B197" s="167"/>
      <c r="C197" s="167"/>
      <c r="D197" s="167"/>
      <c r="E197" s="167"/>
      <c r="F197" s="168"/>
      <c r="G197" s="114" t="s">
        <v>367</v>
      </c>
      <c r="H197" s="115" t="s">
        <v>368</v>
      </c>
      <c r="I197" s="113"/>
      <c r="J197" s="21">
        <f>SUM(J198)</f>
        <v>600000</v>
      </c>
      <c r="K197" s="21">
        <f>SUM(K198)</f>
        <v>0</v>
      </c>
    </row>
    <row r="198" spans="1:11" ht="30" x14ac:dyDescent="0.25">
      <c r="A198" s="8"/>
      <c r="B198" s="167"/>
      <c r="C198" s="167"/>
      <c r="D198" s="167"/>
      <c r="E198" s="167"/>
      <c r="F198" s="168"/>
      <c r="G198" s="114" t="s">
        <v>2</v>
      </c>
      <c r="H198" s="115" t="s">
        <v>0</v>
      </c>
      <c r="I198" s="113">
        <v>200</v>
      </c>
      <c r="J198" s="21">
        <v>600000</v>
      </c>
      <c r="K198" s="21">
        <v>0</v>
      </c>
    </row>
    <row r="199" spans="1:11" ht="75" x14ac:dyDescent="0.25">
      <c r="A199" s="8"/>
      <c r="B199" s="30"/>
      <c r="C199" s="30"/>
      <c r="D199" s="30"/>
      <c r="E199" s="30"/>
      <c r="F199" s="31"/>
      <c r="G199" s="114" t="s">
        <v>316</v>
      </c>
      <c r="H199" s="115" t="s">
        <v>185</v>
      </c>
      <c r="I199" s="113"/>
      <c r="J199" s="21">
        <f>SUM(J200:J200)</f>
        <v>6928662</v>
      </c>
      <c r="K199" s="21">
        <f>SUM(K200:K200)</f>
        <v>6928662</v>
      </c>
    </row>
    <row r="200" spans="1:11" ht="30" x14ac:dyDescent="0.25">
      <c r="A200" s="8"/>
      <c r="B200" s="30"/>
      <c r="C200" s="30"/>
      <c r="D200" s="30"/>
      <c r="E200" s="30"/>
      <c r="F200" s="31"/>
      <c r="G200" s="114" t="s">
        <v>2</v>
      </c>
      <c r="H200" s="115" t="s">
        <v>0</v>
      </c>
      <c r="I200" s="113">
        <v>200</v>
      </c>
      <c r="J200" s="21">
        <v>6928662</v>
      </c>
      <c r="K200" s="21">
        <v>6928662</v>
      </c>
    </row>
    <row r="201" spans="1:11" ht="105" x14ac:dyDescent="0.25">
      <c r="A201" s="8"/>
      <c r="B201" s="165"/>
      <c r="C201" s="165"/>
      <c r="D201" s="165"/>
      <c r="E201" s="165"/>
      <c r="F201" s="166"/>
      <c r="G201" s="169" t="s">
        <v>369</v>
      </c>
      <c r="H201" s="170" t="s">
        <v>370</v>
      </c>
      <c r="I201" s="111"/>
      <c r="J201" s="43">
        <f>SUM(J202+J204+J206++J208+J210+J212+J214)</f>
        <v>78047082.74000001</v>
      </c>
      <c r="K201" s="43">
        <f>SUM(K202+K204+K206++K208+K210+K212+K214)</f>
        <v>0</v>
      </c>
    </row>
    <row r="202" spans="1:11" ht="75" x14ac:dyDescent="0.25">
      <c r="A202" s="8"/>
      <c r="B202" s="177"/>
      <c r="C202" s="177"/>
      <c r="D202" s="177"/>
      <c r="E202" s="177"/>
      <c r="F202" s="178"/>
      <c r="G202" s="114" t="s">
        <v>379</v>
      </c>
      <c r="H202" s="115" t="s">
        <v>385</v>
      </c>
      <c r="I202" s="113"/>
      <c r="J202" s="21">
        <f>SUM(J203:J203)</f>
        <v>46454</v>
      </c>
      <c r="K202" s="21">
        <f>SUM(K203:K203)</f>
        <v>0</v>
      </c>
    </row>
    <row r="203" spans="1:11" ht="30" x14ac:dyDescent="0.25">
      <c r="A203" s="8"/>
      <c r="B203" s="177"/>
      <c r="C203" s="177"/>
      <c r="D203" s="177"/>
      <c r="E203" s="177"/>
      <c r="F203" s="178"/>
      <c r="G203" s="114" t="s">
        <v>2</v>
      </c>
      <c r="H203" s="115" t="s">
        <v>0</v>
      </c>
      <c r="I203" s="113">
        <v>200</v>
      </c>
      <c r="J203" s="21">
        <v>46454</v>
      </c>
      <c r="K203" s="21">
        <v>0</v>
      </c>
    </row>
    <row r="204" spans="1:11" ht="45" x14ac:dyDescent="0.25">
      <c r="A204" s="8"/>
      <c r="B204" s="177"/>
      <c r="C204" s="177"/>
      <c r="D204" s="177"/>
      <c r="E204" s="177"/>
      <c r="F204" s="178"/>
      <c r="G204" s="114" t="s">
        <v>367</v>
      </c>
      <c r="H204" s="115" t="s">
        <v>378</v>
      </c>
      <c r="I204" s="113"/>
      <c r="J204" s="21">
        <f>SUM(J205:J205)</f>
        <v>560598.49</v>
      </c>
      <c r="K204" s="21">
        <f>SUM(K205:K205)</f>
        <v>0</v>
      </c>
    </row>
    <row r="205" spans="1:11" ht="30" x14ac:dyDescent="0.25">
      <c r="A205" s="8"/>
      <c r="B205" s="177"/>
      <c r="C205" s="177"/>
      <c r="D205" s="177"/>
      <c r="E205" s="177"/>
      <c r="F205" s="178"/>
      <c r="G205" s="114" t="s">
        <v>2</v>
      </c>
      <c r="H205" s="115" t="s">
        <v>0</v>
      </c>
      <c r="I205" s="113">
        <v>200</v>
      </c>
      <c r="J205" s="21">
        <v>560598.49</v>
      </c>
      <c r="K205" s="21">
        <v>0</v>
      </c>
    </row>
    <row r="206" spans="1:11" ht="45" x14ac:dyDescent="0.25">
      <c r="A206" s="8"/>
      <c r="B206" s="165"/>
      <c r="C206" s="165"/>
      <c r="D206" s="165"/>
      <c r="E206" s="165"/>
      <c r="F206" s="166"/>
      <c r="G206" s="114" t="s">
        <v>371</v>
      </c>
      <c r="H206" s="115" t="s">
        <v>372</v>
      </c>
      <c r="I206" s="113"/>
      <c r="J206" s="21">
        <f>SUM(J207:J207)</f>
        <v>3233280</v>
      </c>
      <c r="K206" s="21">
        <f>SUM(K207:K207)</f>
        <v>0</v>
      </c>
    </row>
    <row r="207" spans="1:11" ht="30" x14ac:dyDescent="0.25">
      <c r="A207" s="8"/>
      <c r="B207" s="165"/>
      <c r="C207" s="165"/>
      <c r="D207" s="165"/>
      <c r="E207" s="165"/>
      <c r="F207" s="166"/>
      <c r="G207" s="114" t="s">
        <v>2</v>
      </c>
      <c r="H207" s="115" t="s">
        <v>0</v>
      </c>
      <c r="I207" s="113">
        <v>200</v>
      </c>
      <c r="J207" s="21">
        <v>3233280</v>
      </c>
      <c r="K207" s="21">
        <v>0</v>
      </c>
    </row>
    <row r="208" spans="1:11" ht="75" x14ac:dyDescent="0.25">
      <c r="A208" s="8"/>
      <c r="B208" s="177"/>
      <c r="C208" s="177"/>
      <c r="D208" s="177"/>
      <c r="E208" s="177"/>
      <c r="F208" s="178"/>
      <c r="G208" s="114" t="s">
        <v>379</v>
      </c>
      <c r="H208" s="115" t="s">
        <v>380</v>
      </c>
      <c r="I208" s="113"/>
      <c r="J208" s="21">
        <f>SUM(J209:J209)</f>
        <v>633637.9</v>
      </c>
      <c r="K208" s="21">
        <f>SUM(K209:K209)</f>
        <v>0</v>
      </c>
    </row>
    <row r="209" spans="1:11" ht="30" x14ac:dyDescent="0.25">
      <c r="A209" s="8"/>
      <c r="B209" s="177"/>
      <c r="C209" s="177"/>
      <c r="D209" s="177"/>
      <c r="E209" s="177"/>
      <c r="F209" s="178"/>
      <c r="G209" s="114" t="s">
        <v>2</v>
      </c>
      <c r="H209" s="115" t="s">
        <v>0</v>
      </c>
      <c r="I209" s="113">
        <v>200</v>
      </c>
      <c r="J209" s="21">
        <v>633637.9</v>
      </c>
      <c r="K209" s="21">
        <v>0</v>
      </c>
    </row>
    <row r="210" spans="1:11" ht="15" x14ac:dyDescent="0.25">
      <c r="A210" s="8"/>
      <c r="B210" s="177"/>
      <c r="C210" s="177"/>
      <c r="D210" s="177"/>
      <c r="E210" s="177"/>
      <c r="F210" s="178"/>
      <c r="G210" s="114" t="s">
        <v>381</v>
      </c>
      <c r="H210" s="115" t="s">
        <v>382</v>
      </c>
      <c r="I210" s="113"/>
      <c r="J210" s="21">
        <f>SUM(J211:J211)</f>
        <v>10651362.35</v>
      </c>
      <c r="K210" s="21">
        <f>SUM(K211:K211)</f>
        <v>0</v>
      </c>
    </row>
    <row r="211" spans="1:11" ht="30" x14ac:dyDescent="0.25">
      <c r="A211" s="8"/>
      <c r="B211" s="177"/>
      <c r="C211" s="177"/>
      <c r="D211" s="177"/>
      <c r="E211" s="177"/>
      <c r="F211" s="178"/>
      <c r="G211" s="114" t="s">
        <v>2</v>
      </c>
      <c r="H211" s="115" t="s">
        <v>0</v>
      </c>
      <c r="I211" s="113">
        <v>200</v>
      </c>
      <c r="J211" s="21">
        <v>10651362.35</v>
      </c>
      <c r="K211" s="21">
        <v>0</v>
      </c>
    </row>
    <row r="212" spans="1:11" ht="45" x14ac:dyDescent="0.25">
      <c r="A212" s="8"/>
      <c r="B212" s="165"/>
      <c r="C212" s="165"/>
      <c r="D212" s="165"/>
      <c r="E212" s="165"/>
      <c r="F212" s="166"/>
      <c r="G212" s="114" t="s">
        <v>373</v>
      </c>
      <c r="H212" s="115" t="s">
        <v>374</v>
      </c>
      <c r="I212" s="113"/>
      <c r="J212" s="21">
        <f>SUM(J213:J213)</f>
        <v>50000000</v>
      </c>
      <c r="K212" s="21">
        <f>SUM(K213:K213)</f>
        <v>0</v>
      </c>
    </row>
    <row r="213" spans="1:11" ht="30" x14ac:dyDescent="0.25">
      <c r="A213" s="8"/>
      <c r="B213" s="165"/>
      <c r="C213" s="165"/>
      <c r="D213" s="165"/>
      <c r="E213" s="165"/>
      <c r="F213" s="166"/>
      <c r="G213" s="114" t="s">
        <v>2</v>
      </c>
      <c r="H213" s="115" t="s">
        <v>0</v>
      </c>
      <c r="I213" s="113">
        <v>200</v>
      </c>
      <c r="J213" s="21">
        <v>50000000</v>
      </c>
      <c r="K213" s="21">
        <v>0</v>
      </c>
    </row>
    <row r="214" spans="1:11" ht="60" x14ac:dyDescent="0.25">
      <c r="A214" s="8"/>
      <c r="B214" s="177"/>
      <c r="C214" s="177"/>
      <c r="D214" s="177"/>
      <c r="E214" s="177"/>
      <c r="F214" s="178"/>
      <c r="G214" s="114" t="s">
        <v>383</v>
      </c>
      <c r="H214" s="115" t="s">
        <v>384</v>
      </c>
      <c r="I214" s="113"/>
      <c r="J214" s="21">
        <f>SUM(J215:J215)</f>
        <v>12921750</v>
      </c>
      <c r="K214" s="21">
        <f>SUM(K215:K215)</f>
        <v>0</v>
      </c>
    </row>
    <row r="215" spans="1:11" ht="30" x14ac:dyDescent="0.25">
      <c r="A215" s="8"/>
      <c r="B215" s="177"/>
      <c r="C215" s="177"/>
      <c r="D215" s="177"/>
      <c r="E215" s="177"/>
      <c r="F215" s="178"/>
      <c r="G215" s="114" t="s">
        <v>2</v>
      </c>
      <c r="H215" s="115" t="s">
        <v>0</v>
      </c>
      <c r="I215" s="113">
        <v>200</v>
      </c>
      <c r="J215" s="21">
        <v>12921750</v>
      </c>
      <c r="K215" s="21">
        <v>0</v>
      </c>
    </row>
    <row r="216" spans="1:11" ht="90" x14ac:dyDescent="0.25">
      <c r="A216" s="8"/>
      <c r="B216" s="30"/>
      <c r="C216" s="30"/>
      <c r="D216" s="30"/>
      <c r="E216" s="30"/>
      <c r="F216" s="31"/>
      <c r="G216" s="109" t="s">
        <v>153</v>
      </c>
      <c r="H216" s="110" t="s">
        <v>116</v>
      </c>
      <c r="I216" s="111" t="s">
        <v>0</v>
      </c>
      <c r="J216" s="100">
        <f>SUM(J217)</f>
        <v>8333606</v>
      </c>
      <c r="K216" s="100">
        <f>SUM(K217)</f>
        <v>6358830</v>
      </c>
    </row>
    <row r="217" spans="1:11" ht="60" x14ac:dyDescent="0.25">
      <c r="A217" s="8"/>
      <c r="B217" s="30"/>
      <c r="C217" s="30"/>
      <c r="D217" s="30"/>
      <c r="E217" s="30"/>
      <c r="F217" s="31"/>
      <c r="G217" s="109" t="s">
        <v>302</v>
      </c>
      <c r="H217" s="110" t="s">
        <v>321</v>
      </c>
      <c r="I217" s="111"/>
      <c r="J217" s="100">
        <f>SUM(J220+J218)</f>
        <v>8333606</v>
      </c>
      <c r="K217" s="100">
        <f>SUM(K220+K218)</f>
        <v>6358830</v>
      </c>
    </row>
    <row r="218" spans="1:11" ht="90" x14ac:dyDescent="0.25">
      <c r="A218" s="8"/>
      <c r="B218" s="181" t="s">
        <v>15</v>
      </c>
      <c r="C218" s="181"/>
      <c r="D218" s="181"/>
      <c r="E218" s="181"/>
      <c r="F218" s="182"/>
      <c r="G218" s="122" t="s">
        <v>357</v>
      </c>
      <c r="H218" s="134" t="s">
        <v>322</v>
      </c>
      <c r="I218" s="113"/>
      <c r="J218" s="103">
        <f>SUM(J219)</f>
        <v>5700000</v>
      </c>
      <c r="K218" s="103">
        <f>SUM(K219)</f>
        <v>3620000</v>
      </c>
    </row>
    <row r="219" spans="1:11" ht="30" x14ac:dyDescent="0.25">
      <c r="A219" s="8"/>
      <c r="B219" s="181">
        <v>200</v>
      </c>
      <c r="C219" s="181"/>
      <c r="D219" s="181"/>
      <c r="E219" s="181"/>
      <c r="F219" s="182"/>
      <c r="G219" s="114" t="s">
        <v>2</v>
      </c>
      <c r="H219" s="115" t="s">
        <v>0</v>
      </c>
      <c r="I219" s="113">
        <v>200</v>
      </c>
      <c r="J219" s="103">
        <v>5700000</v>
      </c>
      <c r="K219" s="103">
        <v>3620000</v>
      </c>
    </row>
    <row r="220" spans="1:11" ht="60" x14ac:dyDescent="0.25">
      <c r="A220" s="8"/>
      <c r="B220" s="30"/>
      <c r="C220" s="30"/>
      <c r="D220" s="30"/>
      <c r="E220" s="30"/>
      <c r="F220" s="31"/>
      <c r="G220" s="122" t="s">
        <v>40</v>
      </c>
      <c r="H220" s="134" t="s">
        <v>303</v>
      </c>
      <c r="I220" s="113" t="s">
        <v>0</v>
      </c>
      <c r="J220" s="103">
        <f>SUM(J221)</f>
        <v>2633606</v>
      </c>
      <c r="K220" s="103">
        <f>SUM(K221)</f>
        <v>2738830</v>
      </c>
    </row>
    <row r="221" spans="1:11" ht="30" x14ac:dyDescent="0.25">
      <c r="A221" s="8"/>
      <c r="B221" s="30"/>
      <c r="C221" s="30"/>
      <c r="D221" s="30"/>
      <c r="E221" s="30"/>
      <c r="F221" s="31"/>
      <c r="G221" s="28" t="s">
        <v>5</v>
      </c>
      <c r="H221" s="32"/>
      <c r="I221" s="27">
        <v>300</v>
      </c>
      <c r="J221" s="21">
        <v>2633606</v>
      </c>
      <c r="K221" s="21">
        <v>2738830</v>
      </c>
    </row>
    <row r="222" spans="1:11" ht="57" x14ac:dyDescent="0.25">
      <c r="A222" s="8"/>
      <c r="B222" s="185" t="s">
        <v>14</v>
      </c>
      <c r="C222" s="185"/>
      <c r="D222" s="185"/>
      <c r="E222" s="185"/>
      <c r="F222" s="186"/>
      <c r="G222" s="9" t="s">
        <v>64</v>
      </c>
      <c r="H222" s="135" t="s">
        <v>117</v>
      </c>
      <c r="I222" s="11" t="s">
        <v>0</v>
      </c>
      <c r="J222" s="12">
        <f>SUM(J223)</f>
        <v>577632</v>
      </c>
      <c r="K222" s="12">
        <f>SUM(K223)</f>
        <v>439632</v>
      </c>
    </row>
    <row r="223" spans="1:11" ht="60" x14ac:dyDescent="0.25">
      <c r="A223" s="8"/>
      <c r="B223" s="183">
        <v>500</v>
      </c>
      <c r="C223" s="183"/>
      <c r="D223" s="183"/>
      <c r="E223" s="183"/>
      <c r="F223" s="184"/>
      <c r="G223" s="52" t="s">
        <v>340</v>
      </c>
      <c r="H223" s="19" t="s">
        <v>118</v>
      </c>
      <c r="I223" s="56" t="s">
        <v>0</v>
      </c>
      <c r="J223" s="43">
        <f>SUM(J224+J227+J232)</f>
        <v>577632</v>
      </c>
      <c r="K223" s="43">
        <f>SUM(K224+K227+K232)</f>
        <v>439632</v>
      </c>
    </row>
    <row r="224" spans="1:11" ht="75" x14ac:dyDescent="0.25">
      <c r="A224" s="8"/>
      <c r="B224" s="179" t="s">
        <v>13</v>
      </c>
      <c r="C224" s="179"/>
      <c r="D224" s="179"/>
      <c r="E224" s="179"/>
      <c r="F224" s="180"/>
      <c r="G224" s="42" t="s">
        <v>313</v>
      </c>
      <c r="H224" s="131" t="s">
        <v>312</v>
      </c>
      <c r="I224" s="15"/>
      <c r="J224" s="43">
        <f>SUM(J225)</f>
        <v>20000</v>
      </c>
      <c r="K224" s="43">
        <f>SUM(K225)</f>
        <v>10000</v>
      </c>
    </row>
    <row r="225" spans="1:11" ht="45" x14ac:dyDescent="0.25">
      <c r="A225" s="8"/>
      <c r="B225" s="187" t="s">
        <v>12</v>
      </c>
      <c r="C225" s="187"/>
      <c r="D225" s="187"/>
      <c r="E225" s="187"/>
      <c r="F225" s="188"/>
      <c r="G225" s="22" t="s">
        <v>65</v>
      </c>
      <c r="H225" s="38" t="s">
        <v>119</v>
      </c>
      <c r="I225" s="27" t="s">
        <v>0</v>
      </c>
      <c r="J225" s="21">
        <f>SUM(J226)</f>
        <v>20000</v>
      </c>
      <c r="K225" s="21">
        <f>SUM(K226)</f>
        <v>10000</v>
      </c>
    </row>
    <row r="226" spans="1:11" ht="15" x14ac:dyDescent="0.25">
      <c r="A226" s="8"/>
      <c r="B226" s="17"/>
      <c r="C226" s="17"/>
      <c r="D226" s="17"/>
      <c r="E226" s="17"/>
      <c r="F226" s="18"/>
      <c r="G226" s="28" t="s">
        <v>1</v>
      </c>
      <c r="H226" s="32" t="s">
        <v>0</v>
      </c>
      <c r="I226" s="27">
        <v>800</v>
      </c>
      <c r="J226" s="21">
        <v>20000</v>
      </c>
      <c r="K226" s="21">
        <v>10000</v>
      </c>
    </row>
    <row r="227" spans="1:11" ht="60" x14ac:dyDescent="0.25">
      <c r="A227" s="8"/>
      <c r="B227" s="184" t="s">
        <v>11</v>
      </c>
      <c r="C227" s="189"/>
      <c r="D227" s="189"/>
      <c r="E227" s="189"/>
      <c r="F227" s="190"/>
      <c r="G227" s="13" t="s">
        <v>120</v>
      </c>
      <c r="H227" s="131" t="s">
        <v>121</v>
      </c>
      <c r="I227" s="56"/>
      <c r="J227" s="21">
        <f>SUM(J228+J230)</f>
        <v>349000</v>
      </c>
      <c r="K227" s="21">
        <f>SUM(K228+K230)</f>
        <v>221000</v>
      </c>
    </row>
    <row r="228" spans="1:11" ht="75" x14ac:dyDescent="0.25">
      <c r="A228" s="8"/>
      <c r="B228" s="31"/>
      <c r="C228" s="66"/>
      <c r="D228" s="66"/>
      <c r="E228" s="66"/>
      <c r="F228" s="66"/>
      <c r="G228" s="25" t="s">
        <v>324</v>
      </c>
      <c r="H228" s="136" t="s">
        <v>325</v>
      </c>
      <c r="I228" s="27"/>
      <c r="J228" s="21">
        <f>SUM(J229)</f>
        <v>349000</v>
      </c>
      <c r="K228" s="21">
        <f>SUM(K229)</f>
        <v>221000</v>
      </c>
    </row>
    <row r="229" spans="1:11" ht="15" x14ac:dyDescent="0.25">
      <c r="A229" s="8"/>
      <c r="B229" s="31"/>
      <c r="C229" s="66"/>
      <c r="D229" s="66"/>
      <c r="E229" s="66"/>
      <c r="F229" s="66"/>
      <c r="G229" s="28" t="s">
        <v>1</v>
      </c>
      <c r="H229" s="32" t="s">
        <v>0</v>
      </c>
      <c r="I229" s="27">
        <v>800</v>
      </c>
      <c r="J229" s="21">
        <v>349000</v>
      </c>
      <c r="K229" s="21">
        <v>221000</v>
      </c>
    </row>
    <row r="230" spans="1:11" ht="60" x14ac:dyDescent="0.25">
      <c r="A230" s="8"/>
      <c r="B230" s="30"/>
      <c r="C230" s="30"/>
      <c r="D230" s="30"/>
      <c r="E230" s="30"/>
      <c r="F230" s="31"/>
      <c r="G230" s="25" t="s">
        <v>182</v>
      </c>
      <c r="H230" s="36" t="s">
        <v>179</v>
      </c>
      <c r="I230" s="27"/>
      <c r="J230" s="21">
        <f>SUM(J231)</f>
        <v>0</v>
      </c>
      <c r="K230" s="21">
        <f>SUM(K231)</f>
        <v>0</v>
      </c>
    </row>
    <row r="231" spans="1:11" ht="30" x14ac:dyDescent="0.25">
      <c r="A231" s="8"/>
      <c r="B231" s="30"/>
      <c r="C231" s="30"/>
      <c r="D231" s="30"/>
      <c r="E231" s="30"/>
      <c r="F231" s="31"/>
      <c r="G231" s="28" t="s">
        <v>2</v>
      </c>
      <c r="H231" s="46" t="s">
        <v>0</v>
      </c>
      <c r="I231" s="27">
        <v>200</v>
      </c>
      <c r="J231" s="21">
        <v>0</v>
      </c>
      <c r="K231" s="21">
        <v>0</v>
      </c>
    </row>
    <row r="232" spans="1:11" ht="60" x14ac:dyDescent="0.25">
      <c r="A232" s="8"/>
      <c r="B232" s="30"/>
      <c r="C232" s="30"/>
      <c r="D232" s="30"/>
      <c r="E232" s="30"/>
      <c r="F232" s="31"/>
      <c r="G232" s="137" t="s">
        <v>299</v>
      </c>
      <c r="H232" s="138" t="s">
        <v>300</v>
      </c>
      <c r="I232" s="139"/>
      <c r="J232" s="21">
        <f t="shared" ref="J232:K233" si="11">SUM(J233)</f>
        <v>208632</v>
      </c>
      <c r="K232" s="21">
        <f t="shared" si="11"/>
        <v>208632</v>
      </c>
    </row>
    <row r="233" spans="1:11" ht="45" x14ac:dyDescent="0.25">
      <c r="A233" s="8"/>
      <c r="B233" s="30"/>
      <c r="C233" s="30"/>
      <c r="D233" s="30"/>
      <c r="E233" s="30"/>
      <c r="F233" s="31"/>
      <c r="G233" s="28" t="s">
        <v>315</v>
      </c>
      <c r="H233" s="49" t="s">
        <v>314</v>
      </c>
      <c r="I233" s="27"/>
      <c r="J233" s="21">
        <f t="shared" si="11"/>
        <v>208632</v>
      </c>
      <c r="K233" s="21">
        <f t="shared" si="11"/>
        <v>208632</v>
      </c>
    </row>
    <row r="234" spans="1:11" ht="30" x14ac:dyDescent="0.25">
      <c r="A234" s="8"/>
      <c r="B234" s="30"/>
      <c r="C234" s="30"/>
      <c r="D234" s="30"/>
      <c r="E234" s="30"/>
      <c r="F234" s="31"/>
      <c r="G234" s="28" t="s">
        <v>2</v>
      </c>
      <c r="H234" s="49"/>
      <c r="I234" s="27">
        <v>200</v>
      </c>
      <c r="J234" s="21">
        <v>208632</v>
      </c>
      <c r="K234" s="21">
        <v>208632</v>
      </c>
    </row>
    <row r="235" spans="1:11" ht="42.75" x14ac:dyDescent="0.25">
      <c r="A235" s="8"/>
      <c r="B235" s="30"/>
      <c r="C235" s="30"/>
      <c r="D235" s="30"/>
      <c r="E235" s="30"/>
      <c r="F235" s="31"/>
      <c r="G235" s="9" t="s">
        <v>169</v>
      </c>
      <c r="H235" s="140" t="s">
        <v>122</v>
      </c>
      <c r="I235" s="11" t="s">
        <v>0</v>
      </c>
      <c r="J235" s="12">
        <f t="shared" ref="J235:K238" si="12">SUM(J236)</f>
        <v>70000</v>
      </c>
      <c r="K235" s="12">
        <f t="shared" si="12"/>
        <v>45000</v>
      </c>
    </row>
    <row r="236" spans="1:11" ht="45" x14ac:dyDescent="0.25">
      <c r="A236" s="8"/>
      <c r="B236" s="30"/>
      <c r="C236" s="30"/>
      <c r="D236" s="30"/>
      <c r="E236" s="30"/>
      <c r="F236" s="31"/>
      <c r="G236" s="54" t="s">
        <v>304</v>
      </c>
      <c r="H236" s="91" t="s">
        <v>123</v>
      </c>
      <c r="I236" s="141"/>
      <c r="J236" s="16">
        <f>SUM(J237)</f>
        <v>70000</v>
      </c>
      <c r="K236" s="16">
        <f>SUM(K237)</f>
        <v>45000</v>
      </c>
    </row>
    <row r="237" spans="1:11" ht="45" x14ac:dyDescent="0.25">
      <c r="A237" s="8"/>
      <c r="B237" s="179" t="s">
        <v>10</v>
      </c>
      <c r="C237" s="179"/>
      <c r="D237" s="179"/>
      <c r="E237" s="179"/>
      <c r="F237" s="180"/>
      <c r="G237" s="54" t="s">
        <v>326</v>
      </c>
      <c r="H237" s="91" t="s">
        <v>124</v>
      </c>
      <c r="I237" s="141"/>
      <c r="J237" s="43">
        <f t="shared" si="12"/>
        <v>70000</v>
      </c>
      <c r="K237" s="43">
        <f t="shared" si="12"/>
        <v>45000</v>
      </c>
    </row>
    <row r="238" spans="1:11" ht="45" x14ac:dyDescent="0.25">
      <c r="A238" s="8"/>
      <c r="B238" s="73"/>
      <c r="C238" s="73"/>
      <c r="D238" s="73"/>
      <c r="E238" s="73"/>
      <c r="F238" s="74"/>
      <c r="G238" s="128" t="s">
        <v>126</v>
      </c>
      <c r="H238" s="142" t="s">
        <v>125</v>
      </c>
      <c r="I238" s="15" t="s">
        <v>0</v>
      </c>
      <c r="J238" s="21">
        <f t="shared" si="12"/>
        <v>70000</v>
      </c>
      <c r="K238" s="21">
        <f t="shared" si="12"/>
        <v>45000</v>
      </c>
    </row>
    <row r="239" spans="1:11" ht="30" x14ac:dyDescent="0.25">
      <c r="A239" s="8"/>
      <c r="B239" s="73"/>
      <c r="C239" s="73"/>
      <c r="D239" s="73"/>
      <c r="E239" s="73"/>
      <c r="F239" s="74"/>
      <c r="G239" s="28" t="s">
        <v>2</v>
      </c>
      <c r="H239" s="142"/>
      <c r="I239" s="27">
        <v>200</v>
      </c>
      <c r="J239" s="21">
        <v>70000</v>
      </c>
      <c r="K239" s="21">
        <v>45000</v>
      </c>
    </row>
    <row r="240" spans="1:11" ht="71.25" x14ac:dyDescent="0.25">
      <c r="A240" s="8"/>
      <c r="B240" s="73"/>
      <c r="C240" s="73"/>
      <c r="D240" s="73"/>
      <c r="E240" s="73"/>
      <c r="F240" s="74"/>
      <c r="G240" s="9" t="s">
        <v>251</v>
      </c>
      <c r="H240" s="143" t="s">
        <v>252</v>
      </c>
      <c r="I240" s="11"/>
      <c r="J240" s="12">
        <f>SUM(J241:J241)</f>
        <v>2303110</v>
      </c>
      <c r="K240" s="12">
        <f>SUM(K241:K241)</f>
        <v>1692110</v>
      </c>
    </row>
    <row r="241" spans="1:11" ht="75" x14ac:dyDescent="0.25">
      <c r="A241" s="8"/>
      <c r="B241" s="73"/>
      <c r="C241" s="73"/>
      <c r="D241" s="73"/>
      <c r="E241" s="73"/>
      <c r="F241" s="74"/>
      <c r="G241" s="52" t="s">
        <v>255</v>
      </c>
      <c r="H241" s="19" t="s">
        <v>253</v>
      </c>
      <c r="I241" s="27"/>
      <c r="J241" s="21">
        <f>SUM(J242+J247+J252)</f>
        <v>2303110</v>
      </c>
      <c r="K241" s="21">
        <f>SUM(K242+K247+K252)</f>
        <v>1692110</v>
      </c>
    </row>
    <row r="242" spans="1:11" ht="60" x14ac:dyDescent="0.25">
      <c r="A242" s="8"/>
      <c r="B242" s="73"/>
      <c r="C242" s="73"/>
      <c r="D242" s="73"/>
      <c r="E242" s="73"/>
      <c r="F242" s="74"/>
      <c r="G242" s="42" t="s">
        <v>256</v>
      </c>
      <c r="H242" s="19" t="s">
        <v>254</v>
      </c>
      <c r="I242" s="27"/>
      <c r="J242" s="16">
        <f>SUM(J243+J245)</f>
        <v>1235000</v>
      </c>
      <c r="K242" s="16">
        <f>SUM(K243+K245)</f>
        <v>784000</v>
      </c>
    </row>
    <row r="243" spans="1:11" ht="60" x14ac:dyDescent="0.25">
      <c r="A243" s="8"/>
      <c r="B243" s="73"/>
      <c r="C243" s="73"/>
      <c r="D243" s="73"/>
      <c r="E243" s="73"/>
      <c r="F243" s="74"/>
      <c r="G243" s="144" t="s">
        <v>333</v>
      </c>
      <c r="H243" s="20" t="s">
        <v>257</v>
      </c>
      <c r="I243" s="27" t="s">
        <v>0</v>
      </c>
      <c r="J243" s="21">
        <f>SUM(J244:J244)</f>
        <v>1137000</v>
      </c>
      <c r="K243" s="21">
        <f>SUM(K244:K244)</f>
        <v>722000</v>
      </c>
    </row>
    <row r="244" spans="1:11" ht="30" x14ac:dyDescent="0.25">
      <c r="A244" s="8"/>
      <c r="B244" s="73"/>
      <c r="C244" s="73"/>
      <c r="D244" s="73"/>
      <c r="E244" s="73"/>
      <c r="F244" s="74"/>
      <c r="G244" s="22" t="s">
        <v>2</v>
      </c>
      <c r="H244" s="33" t="s">
        <v>0</v>
      </c>
      <c r="I244" s="27">
        <v>200</v>
      </c>
      <c r="J244" s="21">
        <v>1137000</v>
      </c>
      <c r="K244" s="21">
        <v>722000</v>
      </c>
    </row>
    <row r="245" spans="1:11" ht="45" x14ac:dyDescent="0.25">
      <c r="A245" s="8"/>
      <c r="B245" s="73"/>
      <c r="C245" s="73"/>
      <c r="D245" s="73"/>
      <c r="E245" s="73"/>
      <c r="F245" s="74"/>
      <c r="G245" s="22" t="s">
        <v>341</v>
      </c>
      <c r="H245" s="33" t="s">
        <v>342</v>
      </c>
      <c r="I245" s="27"/>
      <c r="J245" s="21">
        <f>SUM(J246:J246)</f>
        <v>98000</v>
      </c>
      <c r="K245" s="21">
        <f>SUM(K246:K246)</f>
        <v>62000</v>
      </c>
    </row>
    <row r="246" spans="1:11" ht="30" x14ac:dyDescent="0.25">
      <c r="A246" s="8"/>
      <c r="B246" s="73"/>
      <c r="C246" s="73"/>
      <c r="D246" s="73"/>
      <c r="E246" s="73"/>
      <c r="F246" s="74"/>
      <c r="G246" s="22" t="s">
        <v>2</v>
      </c>
      <c r="H246" s="33" t="s">
        <v>0</v>
      </c>
      <c r="I246" s="27">
        <v>200</v>
      </c>
      <c r="J246" s="21">
        <v>98000</v>
      </c>
      <c r="K246" s="21">
        <v>62000</v>
      </c>
    </row>
    <row r="247" spans="1:11" ht="45" x14ac:dyDescent="0.25">
      <c r="A247" s="8"/>
      <c r="B247" s="73"/>
      <c r="C247" s="73"/>
      <c r="D247" s="73"/>
      <c r="E247" s="73"/>
      <c r="F247" s="74"/>
      <c r="G247" s="52" t="s">
        <v>259</v>
      </c>
      <c r="H247" s="70" t="s">
        <v>258</v>
      </c>
      <c r="I247" s="56"/>
      <c r="J247" s="43">
        <f>SUM(J248+J250)</f>
        <v>439000</v>
      </c>
      <c r="K247" s="43">
        <f>SUM(K248+K250)</f>
        <v>279000</v>
      </c>
    </row>
    <row r="248" spans="1:11" ht="60" x14ac:dyDescent="0.25">
      <c r="A248" s="8"/>
      <c r="B248" s="73"/>
      <c r="C248" s="73"/>
      <c r="D248" s="73"/>
      <c r="E248" s="73"/>
      <c r="F248" s="74"/>
      <c r="G248" s="28" t="s">
        <v>337</v>
      </c>
      <c r="H248" s="32" t="s">
        <v>278</v>
      </c>
      <c r="I248" s="27"/>
      <c r="J248" s="43">
        <f>SUM(J249)</f>
        <v>244000</v>
      </c>
      <c r="K248" s="43">
        <f>SUM(K249)</f>
        <v>155000</v>
      </c>
    </row>
    <row r="249" spans="1:11" ht="30" x14ac:dyDescent="0.25">
      <c r="A249" s="8"/>
      <c r="B249" s="73"/>
      <c r="C249" s="73"/>
      <c r="D249" s="73"/>
      <c r="E249" s="73"/>
      <c r="F249" s="74"/>
      <c r="G249" s="28" t="s">
        <v>2</v>
      </c>
      <c r="H249" s="32"/>
      <c r="I249" s="27">
        <v>200</v>
      </c>
      <c r="J249" s="21">
        <v>244000</v>
      </c>
      <c r="K249" s="21">
        <v>155000</v>
      </c>
    </row>
    <row r="250" spans="1:11" ht="45" x14ac:dyDescent="0.25">
      <c r="A250" s="8"/>
      <c r="B250" s="73"/>
      <c r="C250" s="73"/>
      <c r="D250" s="73"/>
      <c r="E250" s="73"/>
      <c r="F250" s="74"/>
      <c r="G250" s="28" t="s">
        <v>327</v>
      </c>
      <c r="H250" s="32" t="s">
        <v>328</v>
      </c>
      <c r="I250" s="27"/>
      <c r="J250" s="21">
        <f>SUM(J251)</f>
        <v>195000</v>
      </c>
      <c r="K250" s="21">
        <f>SUM(K251)</f>
        <v>124000</v>
      </c>
    </row>
    <row r="251" spans="1:11" ht="30" x14ac:dyDescent="0.25">
      <c r="A251" s="8"/>
      <c r="B251" s="73"/>
      <c r="C251" s="73"/>
      <c r="D251" s="73"/>
      <c r="E251" s="73"/>
      <c r="F251" s="74"/>
      <c r="G251" s="28" t="s">
        <v>2</v>
      </c>
      <c r="H251" s="32"/>
      <c r="I251" s="27">
        <v>200</v>
      </c>
      <c r="J251" s="21">
        <v>195000</v>
      </c>
      <c r="K251" s="21">
        <v>124000</v>
      </c>
    </row>
    <row r="252" spans="1:11" ht="60" x14ac:dyDescent="0.25">
      <c r="A252" s="8"/>
      <c r="B252" s="73"/>
      <c r="C252" s="73"/>
      <c r="D252" s="73"/>
      <c r="E252" s="73"/>
      <c r="F252" s="74"/>
      <c r="G252" s="52" t="s">
        <v>331</v>
      </c>
      <c r="H252" s="145" t="s">
        <v>334</v>
      </c>
      <c r="I252" s="56"/>
      <c r="J252" s="21">
        <f t="shared" ref="J252:K253" si="13">SUM(J253)</f>
        <v>629110</v>
      </c>
      <c r="K252" s="21">
        <f t="shared" si="13"/>
        <v>629110</v>
      </c>
    </row>
    <row r="253" spans="1:11" ht="45" x14ac:dyDescent="0.25">
      <c r="A253" s="8"/>
      <c r="B253" s="73"/>
      <c r="C253" s="73"/>
      <c r="D253" s="73"/>
      <c r="E253" s="73"/>
      <c r="F253" s="74"/>
      <c r="G253" s="28" t="s">
        <v>332</v>
      </c>
      <c r="H253" s="49" t="s">
        <v>335</v>
      </c>
      <c r="I253" s="27"/>
      <c r="J253" s="21">
        <f t="shared" si="13"/>
        <v>629110</v>
      </c>
      <c r="K253" s="21">
        <f t="shared" si="13"/>
        <v>629110</v>
      </c>
    </row>
    <row r="254" spans="1:11" ht="30" x14ac:dyDescent="0.25">
      <c r="A254" s="8"/>
      <c r="B254" s="73"/>
      <c r="C254" s="73"/>
      <c r="D254" s="73"/>
      <c r="E254" s="73"/>
      <c r="F254" s="74"/>
      <c r="G254" s="28" t="s">
        <v>2</v>
      </c>
      <c r="H254" s="49"/>
      <c r="I254" s="27">
        <v>200</v>
      </c>
      <c r="J254" s="21">
        <v>629110</v>
      </c>
      <c r="K254" s="21">
        <v>629110</v>
      </c>
    </row>
    <row r="255" spans="1:11" ht="85.5" x14ac:dyDescent="0.25">
      <c r="A255" s="8"/>
      <c r="B255" s="187" t="s">
        <v>9</v>
      </c>
      <c r="C255" s="187"/>
      <c r="D255" s="187"/>
      <c r="E255" s="187"/>
      <c r="F255" s="188"/>
      <c r="G255" s="9" t="s">
        <v>66</v>
      </c>
      <c r="H255" s="135" t="s">
        <v>127</v>
      </c>
      <c r="I255" s="11" t="s">
        <v>0</v>
      </c>
      <c r="J255" s="12">
        <f>SUM(J256)</f>
        <v>1426000</v>
      </c>
      <c r="K255" s="12">
        <f>SUM(K256)</f>
        <v>907000</v>
      </c>
    </row>
    <row r="256" spans="1:11" ht="60" x14ac:dyDescent="0.25">
      <c r="A256" s="8"/>
      <c r="B256" s="17"/>
      <c r="C256" s="17"/>
      <c r="D256" s="17"/>
      <c r="E256" s="17"/>
      <c r="F256" s="18"/>
      <c r="G256" s="42" t="s">
        <v>281</v>
      </c>
      <c r="H256" s="19" t="s">
        <v>128</v>
      </c>
      <c r="I256" s="56"/>
      <c r="J256" s="43">
        <f>SUM(J257)</f>
        <v>1426000</v>
      </c>
      <c r="K256" s="43">
        <f>SUM(K257)</f>
        <v>907000</v>
      </c>
    </row>
    <row r="257" spans="1:11" ht="45" x14ac:dyDescent="0.25">
      <c r="A257" s="8"/>
      <c r="B257" s="17"/>
      <c r="C257" s="17"/>
      <c r="D257" s="17"/>
      <c r="E257" s="17"/>
      <c r="F257" s="18"/>
      <c r="G257" s="28" t="s">
        <v>282</v>
      </c>
      <c r="H257" s="32" t="s">
        <v>283</v>
      </c>
      <c r="I257" s="27"/>
      <c r="J257" s="43">
        <f>SUM(J258+J260)</f>
        <v>1426000</v>
      </c>
      <c r="K257" s="43">
        <f>SUM(K258+K260)</f>
        <v>907000</v>
      </c>
    </row>
    <row r="258" spans="1:11" ht="60" x14ac:dyDescent="0.25">
      <c r="A258" s="8"/>
      <c r="B258" s="17"/>
      <c r="C258" s="17"/>
      <c r="D258" s="17"/>
      <c r="E258" s="17"/>
      <c r="F258" s="18"/>
      <c r="G258" s="28" t="s">
        <v>284</v>
      </c>
      <c r="H258" s="20" t="s">
        <v>285</v>
      </c>
      <c r="I258" s="27"/>
      <c r="J258" s="21">
        <f>SUM(J259)</f>
        <v>1226000</v>
      </c>
      <c r="K258" s="21">
        <f>SUM(K259)</f>
        <v>780000</v>
      </c>
    </row>
    <row r="259" spans="1:11" ht="30" x14ac:dyDescent="0.25">
      <c r="A259" s="8"/>
      <c r="B259" s="17"/>
      <c r="C259" s="17"/>
      <c r="D259" s="17"/>
      <c r="E259" s="17"/>
      <c r="F259" s="18"/>
      <c r="G259" s="22" t="s">
        <v>2</v>
      </c>
      <c r="H259" s="33" t="s">
        <v>0</v>
      </c>
      <c r="I259" s="27">
        <v>200</v>
      </c>
      <c r="J259" s="21">
        <v>1226000</v>
      </c>
      <c r="K259" s="21">
        <v>780000</v>
      </c>
    </row>
    <row r="260" spans="1:11" ht="45" x14ac:dyDescent="0.25">
      <c r="A260" s="8"/>
      <c r="B260" s="17"/>
      <c r="C260" s="17"/>
      <c r="D260" s="17"/>
      <c r="E260" s="17"/>
      <c r="F260" s="18"/>
      <c r="G260" s="25" t="s">
        <v>286</v>
      </c>
      <c r="H260" s="20" t="s">
        <v>287</v>
      </c>
      <c r="I260" s="27" t="s">
        <v>0</v>
      </c>
      <c r="J260" s="21">
        <f>SUM(J261:J261)</f>
        <v>200000</v>
      </c>
      <c r="K260" s="21">
        <f>SUM(K261:K261)</f>
        <v>127000</v>
      </c>
    </row>
    <row r="261" spans="1:11" ht="30" x14ac:dyDescent="0.25">
      <c r="A261" s="8"/>
      <c r="B261" s="17"/>
      <c r="C261" s="17"/>
      <c r="D261" s="17"/>
      <c r="E261" s="17"/>
      <c r="F261" s="18"/>
      <c r="G261" s="22" t="s">
        <v>2</v>
      </c>
      <c r="H261" s="33" t="s">
        <v>0</v>
      </c>
      <c r="I261" s="27">
        <v>200</v>
      </c>
      <c r="J261" s="21">
        <v>200000</v>
      </c>
      <c r="K261" s="21">
        <v>127000</v>
      </c>
    </row>
    <row r="262" spans="1:11" ht="15" x14ac:dyDescent="0.25">
      <c r="A262" s="8"/>
      <c r="B262" s="30"/>
      <c r="C262" s="30"/>
      <c r="D262" s="30"/>
      <c r="E262" s="30"/>
      <c r="F262" s="31"/>
      <c r="G262" s="9" t="s">
        <v>7</v>
      </c>
      <c r="H262" s="146" t="s">
        <v>129</v>
      </c>
      <c r="I262" s="11" t="s">
        <v>0</v>
      </c>
      <c r="J262" s="12">
        <f>SUM(J263)</f>
        <v>42584352</v>
      </c>
      <c r="K262" s="12">
        <f>SUM(K263)</f>
        <v>28671365</v>
      </c>
    </row>
    <row r="263" spans="1:11" ht="15" x14ac:dyDescent="0.25">
      <c r="A263" s="8"/>
      <c r="B263" s="30"/>
      <c r="C263" s="30"/>
      <c r="D263" s="30"/>
      <c r="E263" s="30"/>
      <c r="F263" s="31"/>
      <c r="G263" s="82" t="s">
        <v>7</v>
      </c>
      <c r="H263" s="147" t="s">
        <v>129</v>
      </c>
      <c r="I263" s="15" t="s">
        <v>0</v>
      </c>
      <c r="J263" s="43">
        <f>SUM(J266+J268+J270+J274+J285+J288+J264+J282+J280+J276+J278)</f>
        <v>42584352</v>
      </c>
      <c r="K263" s="43">
        <f>SUM(K266+K268+K270+K274+K285+K288+K264+K282+K280+K276+K278)</f>
        <v>28671365</v>
      </c>
    </row>
    <row r="264" spans="1:11" ht="30" x14ac:dyDescent="0.25">
      <c r="A264" s="8"/>
      <c r="B264" s="179" t="s">
        <v>8</v>
      </c>
      <c r="C264" s="179"/>
      <c r="D264" s="179"/>
      <c r="E264" s="179"/>
      <c r="F264" s="180"/>
      <c r="G264" s="28" t="s">
        <v>71</v>
      </c>
      <c r="H264" s="84" t="s">
        <v>130</v>
      </c>
      <c r="I264" s="15"/>
      <c r="J264" s="21">
        <f>SUM(J265:J265)</f>
        <v>157000</v>
      </c>
      <c r="K264" s="21">
        <f>SUM(K265:K265)</f>
        <v>100000</v>
      </c>
    </row>
    <row r="265" spans="1:11" ht="30" x14ac:dyDescent="0.25">
      <c r="A265" s="8"/>
      <c r="B265" s="73"/>
      <c r="C265" s="73"/>
      <c r="D265" s="73"/>
      <c r="E265" s="73"/>
      <c r="F265" s="74"/>
      <c r="G265" s="28" t="s">
        <v>2</v>
      </c>
      <c r="H265" s="33" t="s">
        <v>0</v>
      </c>
      <c r="I265" s="27">
        <v>200</v>
      </c>
      <c r="J265" s="24">
        <v>157000</v>
      </c>
      <c r="K265" s="24">
        <v>100000</v>
      </c>
    </row>
    <row r="266" spans="1:11" ht="30" x14ac:dyDescent="0.25">
      <c r="A266" s="8"/>
      <c r="B266" s="17"/>
      <c r="C266" s="17"/>
      <c r="D266" s="17"/>
      <c r="E266" s="17"/>
      <c r="F266" s="18"/>
      <c r="G266" s="25" t="s">
        <v>69</v>
      </c>
      <c r="H266" s="84" t="s">
        <v>131</v>
      </c>
      <c r="I266" s="56"/>
      <c r="J266" s="21">
        <f>SUM(J267:J267)</f>
        <v>280000</v>
      </c>
      <c r="K266" s="21">
        <f>SUM(K267:K267)</f>
        <v>180000</v>
      </c>
    </row>
    <row r="267" spans="1:11" ht="15" x14ac:dyDescent="0.25">
      <c r="A267" s="8"/>
      <c r="B267" s="17"/>
      <c r="C267" s="17"/>
      <c r="D267" s="17"/>
      <c r="E267" s="17"/>
      <c r="F267" s="18"/>
      <c r="G267" s="39" t="s">
        <v>1</v>
      </c>
      <c r="H267" s="84"/>
      <c r="I267" s="27">
        <v>800</v>
      </c>
      <c r="J267" s="24">
        <v>280000</v>
      </c>
      <c r="K267" s="24">
        <v>180000</v>
      </c>
    </row>
    <row r="268" spans="1:11" ht="15" x14ac:dyDescent="0.25">
      <c r="A268" s="8"/>
      <c r="B268" s="17"/>
      <c r="C268" s="17"/>
      <c r="D268" s="17"/>
      <c r="E268" s="17"/>
      <c r="F268" s="18"/>
      <c r="G268" s="25" t="s">
        <v>67</v>
      </c>
      <c r="H268" s="84" t="s">
        <v>132</v>
      </c>
      <c r="I268" s="56"/>
      <c r="J268" s="21">
        <f>SUM(J269)</f>
        <v>2569000</v>
      </c>
      <c r="K268" s="21">
        <f>SUM(K269)</f>
        <v>1631000</v>
      </c>
    </row>
    <row r="269" spans="1:11" ht="90" x14ac:dyDescent="0.25">
      <c r="A269" s="8"/>
      <c r="B269" s="17"/>
      <c r="C269" s="17"/>
      <c r="D269" s="17"/>
      <c r="E269" s="17"/>
      <c r="F269" s="18"/>
      <c r="G269" s="45" t="s">
        <v>3</v>
      </c>
      <c r="H269" s="84"/>
      <c r="I269" s="27">
        <v>100</v>
      </c>
      <c r="J269" s="21">
        <v>2569000</v>
      </c>
      <c r="K269" s="21">
        <v>1631000</v>
      </c>
    </row>
    <row r="270" spans="1:11" ht="15" x14ac:dyDescent="0.25">
      <c r="A270" s="8"/>
      <c r="B270" s="17"/>
      <c r="C270" s="17"/>
      <c r="D270" s="17"/>
      <c r="E270" s="17"/>
      <c r="F270" s="18"/>
      <c r="G270" s="25" t="s">
        <v>6</v>
      </c>
      <c r="H270" s="84" t="s">
        <v>133</v>
      </c>
      <c r="I270" s="56"/>
      <c r="J270" s="21">
        <f>SUM(J271:J273)</f>
        <v>34365000</v>
      </c>
      <c r="K270" s="21">
        <f>SUM(K271:K273)</f>
        <v>22253000</v>
      </c>
    </row>
    <row r="271" spans="1:11" ht="90" x14ac:dyDescent="0.25">
      <c r="A271" s="8"/>
      <c r="B271" s="17"/>
      <c r="C271" s="17"/>
      <c r="D271" s="17"/>
      <c r="E271" s="17"/>
      <c r="F271" s="18"/>
      <c r="G271" s="22" t="s">
        <v>3</v>
      </c>
      <c r="H271" s="84"/>
      <c r="I271" s="27">
        <v>100</v>
      </c>
      <c r="J271" s="21">
        <v>32810000</v>
      </c>
      <c r="K271" s="21">
        <v>20834000</v>
      </c>
    </row>
    <row r="272" spans="1:11" ht="30" x14ac:dyDescent="0.25">
      <c r="A272" s="8"/>
      <c r="B272" s="17"/>
      <c r="C272" s="17"/>
      <c r="D272" s="17"/>
      <c r="E272" s="17"/>
      <c r="F272" s="18"/>
      <c r="G272" s="28" t="s">
        <v>2</v>
      </c>
      <c r="H272" s="32" t="s">
        <v>0</v>
      </c>
      <c r="I272" s="27">
        <v>200</v>
      </c>
      <c r="J272" s="21">
        <v>1500000</v>
      </c>
      <c r="K272" s="21">
        <v>1365000</v>
      </c>
    </row>
    <row r="273" spans="1:11" ht="15" x14ac:dyDescent="0.25">
      <c r="A273" s="8"/>
      <c r="B273" s="17"/>
      <c r="C273" s="17"/>
      <c r="D273" s="17"/>
      <c r="E273" s="17"/>
      <c r="F273" s="18"/>
      <c r="G273" s="28" t="s">
        <v>1</v>
      </c>
      <c r="H273" s="32" t="s">
        <v>0</v>
      </c>
      <c r="I273" s="27">
        <v>800</v>
      </c>
      <c r="J273" s="21">
        <v>55000</v>
      </c>
      <c r="K273" s="21">
        <v>54000</v>
      </c>
    </row>
    <row r="274" spans="1:11" ht="45" x14ac:dyDescent="0.25">
      <c r="A274" s="8"/>
      <c r="B274" s="17"/>
      <c r="C274" s="17"/>
      <c r="D274" s="17"/>
      <c r="E274" s="17"/>
      <c r="F274" s="18"/>
      <c r="G274" s="128" t="s">
        <v>68</v>
      </c>
      <c r="H274" s="77" t="s">
        <v>134</v>
      </c>
      <c r="I274" s="56"/>
      <c r="J274" s="21">
        <f>SUM(J275:J275)</f>
        <v>597000</v>
      </c>
      <c r="K274" s="21">
        <f>SUM(K275:K275)</f>
        <v>379000</v>
      </c>
    </row>
    <row r="275" spans="1:11" ht="90" x14ac:dyDescent="0.25">
      <c r="A275" s="8"/>
      <c r="B275" s="17"/>
      <c r="C275" s="17"/>
      <c r="D275" s="17"/>
      <c r="E275" s="17"/>
      <c r="F275" s="18"/>
      <c r="G275" s="22" t="s">
        <v>3</v>
      </c>
      <c r="H275" s="77"/>
      <c r="I275" s="27">
        <v>100</v>
      </c>
      <c r="J275" s="21">
        <v>597000</v>
      </c>
      <c r="K275" s="21">
        <v>379000</v>
      </c>
    </row>
    <row r="276" spans="1:11" ht="30" x14ac:dyDescent="0.25">
      <c r="A276" s="8"/>
      <c r="B276" s="17"/>
      <c r="C276" s="17"/>
      <c r="D276" s="17"/>
      <c r="E276" s="17"/>
      <c r="F276" s="18"/>
      <c r="G276" s="22" t="s">
        <v>192</v>
      </c>
      <c r="H276" s="32" t="s">
        <v>193</v>
      </c>
      <c r="I276" s="27"/>
      <c r="J276" s="21">
        <f>SUM(J277:J277)</f>
        <v>20000</v>
      </c>
      <c r="K276" s="21">
        <f>SUM(K277:K277)</f>
        <v>10000</v>
      </c>
    </row>
    <row r="277" spans="1:11" ht="30" x14ac:dyDescent="0.25">
      <c r="A277" s="8"/>
      <c r="B277" s="17"/>
      <c r="C277" s="17"/>
      <c r="D277" s="17"/>
      <c r="E277" s="17"/>
      <c r="F277" s="18"/>
      <c r="G277" s="28" t="s">
        <v>2</v>
      </c>
      <c r="H277" s="32"/>
      <c r="I277" s="27">
        <v>200</v>
      </c>
      <c r="J277" s="21">
        <v>20000</v>
      </c>
      <c r="K277" s="21">
        <v>10000</v>
      </c>
    </row>
    <row r="278" spans="1:11" ht="45" x14ac:dyDescent="0.25">
      <c r="A278" s="8"/>
      <c r="B278" s="163"/>
      <c r="C278" s="163"/>
      <c r="D278" s="163"/>
      <c r="E278" s="163"/>
      <c r="F278" s="164"/>
      <c r="G278" s="63" t="s">
        <v>288</v>
      </c>
      <c r="H278" s="129" t="s">
        <v>375</v>
      </c>
      <c r="I278" s="23"/>
      <c r="J278" s="21">
        <f>SUM(J279:J279)</f>
        <v>1450000</v>
      </c>
      <c r="K278" s="21">
        <f>SUM(K279:K279)</f>
        <v>920000</v>
      </c>
    </row>
    <row r="279" spans="1:11" ht="30" x14ac:dyDescent="0.25">
      <c r="A279" s="8"/>
      <c r="B279" s="163"/>
      <c r="C279" s="163"/>
      <c r="D279" s="163"/>
      <c r="E279" s="163"/>
      <c r="F279" s="164"/>
      <c r="G279" s="28" t="s">
        <v>5</v>
      </c>
      <c r="H279" s="171"/>
      <c r="I279" s="27">
        <v>300</v>
      </c>
      <c r="J279" s="21">
        <v>1450000</v>
      </c>
      <c r="K279" s="21">
        <v>920000</v>
      </c>
    </row>
    <row r="280" spans="1:11" ht="90" x14ac:dyDescent="0.25">
      <c r="A280" s="8"/>
      <c r="B280" s="17"/>
      <c r="C280" s="17"/>
      <c r="D280" s="17"/>
      <c r="E280" s="17"/>
      <c r="F280" s="18"/>
      <c r="G280" s="22" t="s">
        <v>161</v>
      </c>
      <c r="H280" s="32" t="s">
        <v>162</v>
      </c>
      <c r="I280" s="27"/>
      <c r="J280" s="21">
        <f>SUM(J281:J281)</f>
        <v>548</v>
      </c>
      <c r="K280" s="21">
        <f>SUM(K281:K281)</f>
        <v>489</v>
      </c>
    </row>
    <row r="281" spans="1:11" ht="30" x14ac:dyDescent="0.25">
      <c r="A281" s="8"/>
      <c r="B281" s="17"/>
      <c r="C281" s="17"/>
      <c r="D281" s="17"/>
      <c r="E281" s="17"/>
      <c r="F281" s="18"/>
      <c r="G281" s="28" t="s">
        <v>2</v>
      </c>
      <c r="H281" s="32"/>
      <c r="I281" s="27">
        <v>200</v>
      </c>
      <c r="J281" s="21">
        <v>548</v>
      </c>
      <c r="K281" s="21">
        <v>489</v>
      </c>
    </row>
    <row r="282" spans="1:11" ht="60" x14ac:dyDescent="0.25">
      <c r="A282" s="8"/>
      <c r="B282" s="17"/>
      <c r="C282" s="17"/>
      <c r="D282" s="17"/>
      <c r="E282" s="17"/>
      <c r="F282" s="18"/>
      <c r="G282" s="28" t="s">
        <v>155</v>
      </c>
      <c r="H282" s="84" t="s">
        <v>156</v>
      </c>
      <c r="I282" s="27" t="s">
        <v>0</v>
      </c>
      <c r="J282" s="21">
        <f>SUM(J283:J284)</f>
        <v>1489926</v>
      </c>
      <c r="K282" s="21">
        <f>SUM(K283:K284)</f>
        <v>1541998</v>
      </c>
    </row>
    <row r="283" spans="1:11" ht="90" x14ac:dyDescent="0.25">
      <c r="A283" s="8"/>
      <c r="B283" s="17"/>
      <c r="C283" s="17"/>
      <c r="D283" s="17"/>
      <c r="E283" s="17"/>
      <c r="F283" s="18"/>
      <c r="G283" s="28" t="s">
        <v>3</v>
      </c>
      <c r="H283" s="84"/>
      <c r="I283" s="27">
        <v>100</v>
      </c>
      <c r="J283" s="21">
        <v>1389926</v>
      </c>
      <c r="K283" s="21">
        <v>1441998</v>
      </c>
    </row>
    <row r="284" spans="1:11" ht="30" x14ac:dyDescent="0.25">
      <c r="A284" s="8"/>
      <c r="B284" s="17"/>
      <c r="C284" s="17"/>
      <c r="D284" s="17"/>
      <c r="E284" s="17"/>
      <c r="F284" s="18"/>
      <c r="G284" s="28" t="s">
        <v>2</v>
      </c>
      <c r="H284" s="32" t="s">
        <v>0</v>
      </c>
      <c r="I284" s="27">
        <v>200</v>
      </c>
      <c r="J284" s="21">
        <v>100000</v>
      </c>
      <c r="K284" s="21">
        <v>100000</v>
      </c>
    </row>
    <row r="285" spans="1:11" ht="60" x14ac:dyDescent="0.25">
      <c r="A285" s="8"/>
      <c r="B285" s="17"/>
      <c r="C285" s="17"/>
      <c r="D285" s="17"/>
      <c r="E285" s="17"/>
      <c r="F285" s="18"/>
      <c r="G285" s="28" t="s">
        <v>41</v>
      </c>
      <c r="H285" s="77" t="s">
        <v>180</v>
      </c>
      <c r="I285" s="27"/>
      <c r="J285" s="21">
        <f>SUM(J286:J287)</f>
        <v>1630948</v>
      </c>
      <c r="K285" s="21">
        <f>SUM(K286:K287)</f>
        <v>1630948</v>
      </c>
    </row>
    <row r="286" spans="1:11" ht="90" x14ac:dyDescent="0.25">
      <c r="A286" s="8"/>
      <c r="B286" s="17"/>
      <c r="C286" s="17"/>
      <c r="D286" s="17"/>
      <c r="E286" s="17"/>
      <c r="F286" s="18"/>
      <c r="G286" s="28" t="s">
        <v>3</v>
      </c>
      <c r="H286" s="32" t="s">
        <v>0</v>
      </c>
      <c r="I286" s="27">
        <v>100</v>
      </c>
      <c r="J286" s="21">
        <v>1389688</v>
      </c>
      <c r="K286" s="21">
        <v>1389688</v>
      </c>
    </row>
    <row r="287" spans="1:11" ht="30" x14ac:dyDescent="0.25">
      <c r="A287" s="148"/>
      <c r="B287" s="17"/>
      <c r="C287" s="17"/>
      <c r="D287" s="17"/>
      <c r="E287" s="17"/>
      <c r="F287" s="18"/>
      <c r="G287" s="28" t="s">
        <v>2</v>
      </c>
      <c r="H287" s="84"/>
      <c r="I287" s="27">
        <v>200</v>
      </c>
      <c r="J287" s="21">
        <v>241260</v>
      </c>
      <c r="K287" s="21">
        <v>241260</v>
      </c>
    </row>
    <row r="288" spans="1:11" ht="45" x14ac:dyDescent="0.25">
      <c r="A288" s="148"/>
      <c r="B288" s="149"/>
      <c r="C288" s="149"/>
      <c r="D288" s="149"/>
      <c r="E288" s="149"/>
      <c r="F288" s="37"/>
      <c r="G288" s="28" t="s">
        <v>42</v>
      </c>
      <c r="H288" s="84" t="s">
        <v>181</v>
      </c>
      <c r="I288" s="27"/>
      <c r="J288" s="21">
        <f>SUM(J289:J290)</f>
        <v>24930</v>
      </c>
      <c r="K288" s="21">
        <f>SUM(K289:K290)</f>
        <v>24930</v>
      </c>
    </row>
    <row r="289" spans="1:11" ht="90" x14ac:dyDescent="0.25">
      <c r="A289" s="148"/>
      <c r="B289" s="149"/>
      <c r="C289" s="149"/>
      <c r="D289" s="149"/>
      <c r="E289" s="149"/>
      <c r="F289" s="37"/>
      <c r="G289" s="28" t="s">
        <v>3</v>
      </c>
      <c r="H289" s="84"/>
      <c r="I289" s="27">
        <v>100</v>
      </c>
      <c r="J289" s="21">
        <v>20580</v>
      </c>
      <c r="K289" s="21">
        <v>20580</v>
      </c>
    </row>
    <row r="290" spans="1:11" ht="30" x14ac:dyDescent="0.25">
      <c r="A290" s="148"/>
      <c r="B290" s="149"/>
      <c r="C290" s="149"/>
      <c r="D290" s="149"/>
      <c r="E290" s="149"/>
      <c r="F290" s="37"/>
      <c r="G290" s="28" t="s">
        <v>2</v>
      </c>
      <c r="H290" s="32" t="s">
        <v>0</v>
      </c>
      <c r="I290" s="27">
        <v>200</v>
      </c>
      <c r="J290" s="21">
        <v>4350</v>
      </c>
      <c r="K290" s="21">
        <v>4350</v>
      </c>
    </row>
    <row r="291" spans="1:11" ht="15" x14ac:dyDescent="0.25">
      <c r="A291" s="148"/>
      <c r="B291" s="149"/>
      <c r="C291" s="149"/>
      <c r="D291" s="149"/>
      <c r="E291" s="149"/>
      <c r="F291" s="37"/>
      <c r="G291" s="9" t="s">
        <v>39</v>
      </c>
      <c r="H291" s="84"/>
      <c r="I291" s="27"/>
      <c r="J291" s="12">
        <f>SUM(J10+J71+J103+J120+J130+J155+J160+J169+J192+J222+J235+J255+J262+J150+J174+J240+J187)</f>
        <v>1017452340.74</v>
      </c>
      <c r="K291" s="12">
        <f>SUM(K10+K71+K103+K120+K130+K155+K160+K169+K192+K222+K235+K255+K262+K150+K174+K240+K187)</f>
        <v>847319398</v>
      </c>
    </row>
    <row r="292" spans="1:11" ht="15.75" x14ac:dyDescent="0.25">
      <c r="A292" s="148"/>
      <c r="B292" s="149"/>
      <c r="C292" s="149"/>
      <c r="D292" s="149"/>
      <c r="E292" s="149"/>
      <c r="F292" s="37"/>
      <c r="G292" s="153" t="s">
        <v>352</v>
      </c>
      <c r="H292" s="32" t="s">
        <v>0</v>
      </c>
      <c r="I292" s="152"/>
      <c r="J292" s="21">
        <v>6572551</v>
      </c>
      <c r="K292" s="21">
        <v>8613960</v>
      </c>
    </row>
    <row r="293" spans="1:11" ht="15.75" x14ac:dyDescent="0.25">
      <c r="A293" s="3"/>
      <c r="B293" s="150"/>
      <c r="C293" s="150"/>
      <c r="D293" s="150"/>
      <c r="E293" s="150"/>
      <c r="F293" s="151"/>
      <c r="G293" s="154" t="s">
        <v>353</v>
      </c>
      <c r="H293" s="174" t="s">
        <v>0</v>
      </c>
      <c r="I293" s="175"/>
      <c r="J293" s="176">
        <f>SUM(J291:J292)</f>
        <v>1024024891.74</v>
      </c>
      <c r="K293" s="176">
        <f>SUM(K291:K292)</f>
        <v>855933358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20:F120"/>
    <mergeCell ref="B143:F143"/>
    <mergeCell ref="B142:F142"/>
    <mergeCell ref="B144:F144"/>
    <mergeCell ref="B129:F129"/>
    <mergeCell ref="B125:F125"/>
    <mergeCell ref="B193:F193"/>
    <mergeCell ref="B194:F194"/>
    <mergeCell ref="B224:F224"/>
    <mergeCell ref="B192:F192"/>
    <mergeCell ref="B71:F71"/>
    <mergeCell ref="B72:F72"/>
    <mergeCell ref="B190:F190"/>
    <mergeCell ref="B189:F189"/>
    <mergeCell ref="B218:F218"/>
    <mergeCell ref="B77:F77"/>
    <mergeCell ref="B130:F130"/>
    <mergeCell ref="B84:F84"/>
    <mergeCell ref="B86:F86"/>
    <mergeCell ref="B173:F173"/>
    <mergeCell ref="B103:F103"/>
    <mergeCell ref="B135:F135"/>
    <mergeCell ref="B264:F264"/>
    <mergeCell ref="B219:F219"/>
    <mergeCell ref="B223:F223"/>
    <mergeCell ref="B222:F222"/>
    <mergeCell ref="B225:F225"/>
    <mergeCell ref="B255:F255"/>
    <mergeCell ref="B237:F237"/>
    <mergeCell ref="B227:F227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2023-06-30T10:36:36Z</cp:lastPrinted>
  <dcterms:created xsi:type="dcterms:W3CDTF">2013-10-18T09:34:20Z</dcterms:created>
  <dcterms:modified xsi:type="dcterms:W3CDTF">2023-08-28T08:00:34Z</dcterms:modified>
</cp:coreProperties>
</file>