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41" i="2"/>
  <c r="J41"/>
  <c r="K21"/>
  <c r="J21"/>
  <c r="K216"/>
  <c r="J216"/>
  <c r="K162" l="1"/>
  <c r="K161" s="1"/>
  <c r="J162"/>
  <c r="J161" s="1"/>
  <c r="K277" l="1"/>
  <c r="J277"/>
  <c r="K280"/>
  <c r="J280"/>
  <c r="K80"/>
  <c r="J80"/>
  <c r="K54"/>
  <c r="K49"/>
  <c r="K37"/>
  <c r="J37"/>
  <c r="K210"/>
  <c r="J210"/>
  <c r="K214"/>
  <c r="J214"/>
  <c r="J192"/>
  <c r="K208"/>
  <c r="J208"/>
  <c r="K194"/>
  <c r="J194"/>
  <c r="J54"/>
  <c r="K274" l="1"/>
  <c r="J274"/>
  <c r="K33"/>
  <c r="J33"/>
  <c r="K256"/>
  <c r="J256"/>
  <c r="J227"/>
  <c r="J226" s="1"/>
  <c r="K196"/>
  <c r="J196"/>
  <c r="K174"/>
  <c r="J174"/>
  <c r="K13" l="1"/>
  <c r="J13"/>
  <c r="K270" l="1"/>
  <c r="J270"/>
  <c r="K72" l="1"/>
  <c r="K71" s="1"/>
  <c r="J72"/>
  <c r="J71" s="1"/>
  <c r="K31" l="1"/>
  <c r="J31"/>
  <c r="K19" l="1"/>
  <c r="K17"/>
  <c r="K88"/>
  <c r="J88"/>
  <c r="K149" l="1"/>
  <c r="J149"/>
  <c r="K167"/>
  <c r="J167"/>
  <c r="K105"/>
  <c r="K64"/>
  <c r="J64"/>
  <c r="K58"/>
  <c r="J58"/>
  <c r="J49"/>
  <c r="K272" l="1"/>
  <c r="K268"/>
  <c r="K266"/>
  <c r="K263"/>
  <c r="K261"/>
  <c r="K259"/>
  <c r="K252"/>
  <c r="K250"/>
  <c r="K245"/>
  <c r="K244" s="1"/>
  <c r="K242"/>
  <c r="K240"/>
  <c r="K235"/>
  <c r="K234" s="1"/>
  <c r="K233" s="1"/>
  <c r="K232" s="1"/>
  <c r="K230"/>
  <c r="K229" s="1"/>
  <c r="K227"/>
  <c r="K226" s="1"/>
  <c r="K222"/>
  <c r="K220"/>
  <c r="K212"/>
  <c r="K206"/>
  <c r="K201"/>
  <c r="K199" s="1"/>
  <c r="K198" s="1"/>
  <c r="K191"/>
  <c r="K190" s="1"/>
  <c r="K188"/>
  <c r="K187" s="1"/>
  <c r="K186" s="1"/>
  <c r="K184"/>
  <c r="K183" s="1"/>
  <c r="K182" s="1"/>
  <c r="K179"/>
  <c r="K178" s="1"/>
  <c r="K177" s="1"/>
  <c r="K176" s="1"/>
  <c r="K173" s="1"/>
  <c r="K171"/>
  <c r="K170" s="1"/>
  <c r="K166"/>
  <c r="K165" s="1"/>
  <c r="K159"/>
  <c r="K158" s="1"/>
  <c r="K157" s="1"/>
  <c r="K156" s="1"/>
  <c r="K154"/>
  <c r="K153" s="1"/>
  <c r="K152" s="1"/>
  <c r="K151" s="1"/>
  <c r="K147"/>
  <c r="K145"/>
  <c r="K143"/>
  <c r="K140"/>
  <c r="K138"/>
  <c r="K134"/>
  <c r="K133" s="1"/>
  <c r="K132" s="1"/>
  <c r="K128"/>
  <c r="K127" s="1"/>
  <c r="K126" s="1"/>
  <c r="K124"/>
  <c r="K123" s="1"/>
  <c r="K122" s="1"/>
  <c r="K119"/>
  <c r="K118" s="1"/>
  <c r="K117" s="1"/>
  <c r="K115"/>
  <c r="K114" s="1"/>
  <c r="K113" s="1"/>
  <c r="K111"/>
  <c r="K110" s="1"/>
  <c r="K107"/>
  <c r="K102"/>
  <c r="K101" s="1"/>
  <c r="K100" s="1"/>
  <c r="K97"/>
  <c r="K96" s="1"/>
  <c r="K95" s="1"/>
  <c r="K93"/>
  <c r="K91"/>
  <c r="K85"/>
  <c r="K84" s="1"/>
  <c r="K77"/>
  <c r="K76" s="1"/>
  <c r="K69"/>
  <c r="K67"/>
  <c r="K62"/>
  <c r="K60"/>
  <c r="K46"/>
  <c r="K44"/>
  <c r="K39"/>
  <c r="K35"/>
  <c r="K29"/>
  <c r="K27"/>
  <c r="K24"/>
  <c r="K15"/>
  <c r="J272"/>
  <c r="J268"/>
  <c r="J266"/>
  <c r="J263"/>
  <c r="J261"/>
  <c r="J259"/>
  <c r="J252"/>
  <c r="J250"/>
  <c r="J245"/>
  <c r="J244" s="1"/>
  <c r="J242"/>
  <c r="J240"/>
  <c r="J235"/>
  <c r="J234" s="1"/>
  <c r="J233" s="1"/>
  <c r="J232" s="1"/>
  <c r="J230"/>
  <c r="J229" s="1"/>
  <c r="J225" s="1"/>
  <c r="J222"/>
  <c r="J220"/>
  <c r="J212"/>
  <c r="J206"/>
  <c r="J205" s="1"/>
  <c r="J204" s="1"/>
  <c r="J201"/>
  <c r="J200" s="1"/>
  <c r="J191"/>
  <c r="J190" s="1"/>
  <c r="J188"/>
  <c r="J187" s="1"/>
  <c r="J186" s="1"/>
  <c r="J184"/>
  <c r="J183" s="1"/>
  <c r="J182" s="1"/>
  <c r="J179"/>
  <c r="J178" s="1"/>
  <c r="J177" s="1"/>
  <c r="J176" s="1"/>
  <c r="J173" s="1"/>
  <c r="J171"/>
  <c r="J170" s="1"/>
  <c r="J166"/>
  <c r="J165" s="1"/>
  <c r="J159"/>
  <c r="J158" s="1"/>
  <c r="J157" s="1"/>
  <c r="J156" s="1"/>
  <c r="J154"/>
  <c r="J153" s="1"/>
  <c r="J152" s="1"/>
  <c r="J151" s="1"/>
  <c r="J147"/>
  <c r="J145"/>
  <c r="J143"/>
  <c r="J140"/>
  <c r="J138"/>
  <c r="J134"/>
  <c r="J133" s="1"/>
  <c r="J132" s="1"/>
  <c r="J128"/>
  <c r="J127" s="1"/>
  <c r="J126" s="1"/>
  <c r="J124"/>
  <c r="J123" s="1"/>
  <c r="J122" s="1"/>
  <c r="J119"/>
  <c r="J118" s="1"/>
  <c r="J117" s="1"/>
  <c r="J115"/>
  <c r="J114" s="1"/>
  <c r="J113" s="1"/>
  <c r="J111"/>
  <c r="J110" s="1"/>
  <c r="J107"/>
  <c r="J106" s="1"/>
  <c r="J105" s="1"/>
  <c r="J102"/>
  <c r="J101" s="1"/>
  <c r="J100" s="1"/>
  <c r="J97"/>
  <c r="J96" s="1"/>
  <c r="J95" s="1"/>
  <c r="J93"/>
  <c r="J91"/>
  <c r="J85"/>
  <c r="J84" s="1"/>
  <c r="J77"/>
  <c r="J76" s="1"/>
  <c r="J69"/>
  <c r="J67"/>
  <c r="J62"/>
  <c r="J60"/>
  <c r="J46"/>
  <c r="J44"/>
  <c r="J39"/>
  <c r="J35"/>
  <c r="J29"/>
  <c r="J27"/>
  <c r="J24"/>
  <c r="J19"/>
  <c r="J17"/>
  <c r="J15"/>
  <c r="K204" l="1"/>
  <c r="K205"/>
  <c r="K225"/>
  <c r="J12"/>
  <c r="K12"/>
  <c r="J57"/>
  <c r="K57"/>
  <c r="K255"/>
  <c r="K254" s="1"/>
  <c r="J255"/>
  <c r="J254" s="1"/>
  <c r="K121"/>
  <c r="K137"/>
  <c r="K136" s="1"/>
  <c r="K131" s="1"/>
  <c r="J137"/>
  <c r="J136" s="1"/>
  <c r="J249"/>
  <c r="J248" s="1"/>
  <c r="J247" s="1"/>
  <c r="J219"/>
  <c r="J218" s="1"/>
  <c r="K109"/>
  <c r="K104" s="1"/>
  <c r="J87"/>
  <c r="J75" s="1"/>
  <c r="J74" s="1"/>
  <c r="K239"/>
  <c r="K238" s="1"/>
  <c r="K224"/>
  <c r="K249"/>
  <c r="K248" s="1"/>
  <c r="K247" s="1"/>
  <c r="J239"/>
  <c r="J238" s="1"/>
  <c r="K181"/>
  <c r="K219"/>
  <c r="K218" s="1"/>
  <c r="K200"/>
  <c r="J43"/>
  <c r="J109"/>
  <c r="J199"/>
  <c r="J198" s="1"/>
  <c r="J224"/>
  <c r="J121"/>
  <c r="K43"/>
  <c r="K87"/>
  <c r="K75" s="1"/>
  <c r="K74" s="1"/>
  <c r="K169"/>
  <c r="K164" s="1"/>
  <c r="J169"/>
  <c r="J164" s="1"/>
  <c r="J11" l="1"/>
  <c r="J10" s="1"/>
  <c r="K11"/>
  <c r="K10" s="1"/>
  <c r="K203"/>
  <c r="K237"/>
  <c r="J237"/>
  <c r="J181"/>
  <c r="J203"/>
  <c r="J131"/>
  <c r="J104"/>
  <c r="J283" l="1"/>
  <c r="J285" s="1"/>
  <c r="K283"/>
  <c r="K285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<sst xmlns="http://schemas.openxmlformats.org/spreadsheetml/2006/main" count="587" uniqueCount="377">
  <si>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</si>
  <si>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</si>
  <si>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</si>
  <si>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</si>
  <si>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</si>
  <si>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</si>
  <si>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</si>
  <si>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</si>
  <si>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</si>
  <si>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</si>
  <si>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</si>
  <si>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</si>
  <si>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</si>
  <si>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</si>
  <si>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</si>
  <si>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</si>
  <si>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</si>
  <si>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</si>
  <si>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</si>
  <si>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</si>
  <si>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</si>
  <si>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</si>
  <si>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</si>
  <si>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</si>
  <si>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</si>
  <si>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</si>
  <si>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</si>
  <si>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</si>
  <si>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</si>
  <si>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</si>
  <si>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</si>
  <si>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</si>
  <si>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</si>
  <si>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</si>
  <si>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</si>
  <si>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</si>
  <si>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</si>
  <si>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</si>
  <si>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</si>
  <si>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</si>
  <si>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</si>
  <si>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</si>
  <si>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</si>
  <si>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</si>
  <si>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</si>
  <si>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</si>
  <si>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</si>
  <si>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</si>
  <si>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</si>
  <si>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</si>
  <si>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</si>
  <si>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</si>
  <si>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</si>
  <si>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</si>
  <si>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</si>
  <si>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</si>
  <si>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</si>
  <si>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</si>
  <si>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</si>
  <si>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</si>
  <si>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</si>
  <si>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</si>
  <si>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</si>
  <si>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</si>
  <si>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</si>
  <si>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</si>
  <si>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</si>
  <si>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</si>
  <si>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</si>
  <si>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</si>
  <si>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</si>
  <si>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</si>
  <si>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</si>
  <si>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</si>
  <si>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</si>
  <si>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</si>
  <si>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</si>
  <si>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</si>
  <si>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</si>
  <si>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</si>
  <si>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</si>
  <si>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</si>
  <si>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</si>
  <si>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</si>
  <si>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</si>
  <si>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</si>
  <si>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</si>
  <si>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</si>
  <si>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</si>
  <si>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</si>
  <si>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</si>
  <si>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</si>
  <si>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</si>
  <si>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</si>
  <si>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</si>
  <si>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</si>
  <si>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</si>
  <si>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</si>
  <si>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</si>
  <si>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</si>
  <si>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</si>
  <si>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</si>
  <si>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</si>
  <si>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</si>
  <si>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</si>
  <si>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</si>
  <si>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</si>
  <si>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</si>
  <si>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</si>
  <si>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</si>
  <si>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</si>
  <si>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</si>
  <si>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</si>
  <si>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</si>
  <si>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</si>
  <si>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</si>
  <si>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</si>
  <si>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</si>
  <si>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</si>
  <si>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</si>
  <si>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</si>
  <si>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</si>
  <si>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</si>
  <si>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</si>
  <si>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</si>
  <si>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</si>
  <si>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</si>
  <si>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</si>
  <si>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</si>
  <si>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</si>
  <si>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</si>
  <si>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</si>
  <si>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</si>
  <si>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</si>
  <si>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</si>
  <si>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</si>
  <si>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</si>
  <si>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</si>
  <si>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</si>
  <si>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</si>
  <si>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</si>
  <si>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</si>
  <si>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</si>
  <si>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</si>
  <si>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</si>
  <si>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</si>
  <si>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</si>
  <si>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</si>
  <si>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</si>
  <si>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</si>
  <si>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</si>
  <si>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</si>
  <si>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</si>
  <si>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</si>
  <si>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</si>
  <si>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</si>
  <si>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</si>
  <si>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</si>
  <si>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</si>
  <si>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</si>
  <si>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</si>
  <si>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</si>
  <si>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</si>
  <si>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</si>
  <si>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</si>
  <si>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</si>
  <si>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</si>
  <si>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</si>
  <si>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</si>
  <si>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</si>
  <si>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</si>
  <si>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</si>
  <si>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</si>
  <si>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</si>
  <si>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</si>
  <si>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</si>
  <si>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</si>
  <si>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</si>
  <si>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</si>
  <si>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</si>
  <si>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</si>
  <si>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</si>
  <si>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</si>
  <si>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</si>
  <si>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</si>
  <si>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</si>
  <si>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</si>
  <si>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</si>
  <si>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</si>
  <si>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</si>
  <si>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</si>
  <si>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</si>
  <si>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</si>
  <si>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</si>
  <si>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</si>
  <si>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</si>
  <si>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</si>
  <si>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</si>
  <si>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</si>
  <si>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</si>
  <si>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</si>
  <si>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</si>
  <si>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</si>
  <si>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</si>
  <si>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</si>
  <si>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</si>
  <si>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</si>
  <si>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</si>
  <si>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</si>
  <si>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</si>
  <si>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</si>
  <si>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</si>
  <si>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</si>
  <si>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</si>
  <si>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</si>
  <si>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</si>
  <si>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</si>
  <si>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</si>
  <si>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</si>
  <si>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</si>
  <si>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</si>
  <si>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</si>
  <si>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</si>
  <si>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</si>
  <si>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</si>
  <si>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</si>
  <si>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</si>
  <si>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</si>
  <si>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</si>
  <si>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</si>
  <si>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</si>
  <si>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</si>
  <si>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</si>
  <si>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</si>
  <si>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</si>
  <si>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</si>
  <si>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</si>
  <si>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</si>
  <si>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</si>
  <si>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</si>
  <si>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</si>
  <si>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</si>
  <si>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</si>
  <si>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</si>
  <si>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</si>
  <si>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</si>
  <si>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</si>
  <si>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</si>
  <si>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</si>
  <si>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</si>
  <si>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</si>
  <si>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</si>
  <si>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</si>
  <si>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</si>
  <si>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</si>
  <si>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</si>
  <si>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</si>
  <si>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</si>
  <si>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</si>
  <si>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</si>
  <si>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</si>
  <si>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</si>
  <si>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</si>
  <si>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</si>
  <si>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</si>
  <si>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</si>
  <si>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</si>
  <si>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</si>
  <si>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</si>
  <si>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</si>
  <si>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</si>
  <si>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</si>
  <si>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</si>
  <si>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</si>
  <si>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</si>
  <si>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</si>
  <si>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</si>
  <si>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</si>
  <si>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</si>
  <si>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</si>
  <si>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</si>
  <si>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</si>
  <si>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</si>
  <si>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</si>
  <si>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</si>
  <si>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</si>
  <si>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</si>
  <si>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</si>
  <si>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</si>
  <si>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</si>
  <si>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</si>
  <si>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</si>
  <si>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</si>
  <si>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</si>
  <si>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</si>
  <si>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</si>
  <si>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</si>
  <si>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</si>
  <si>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</si>
  <si>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</si>
  <si>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</si>
  <si>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</si>
  <si>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</si>
  <si>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</si>
  <si>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</si>
  <si>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</si>
  <si>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</si>
  <si>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</si>
  <si>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</si>
  <si>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</si>
  <si>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</si>
  <si>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</si>
  <si>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</si>
  <si>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</si>
  <si>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</si>
  <si>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</si>
  <si>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</si>
  <si>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</si>
  <si>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</si>
  <si>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</si>
  <si>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</si>
  <si>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</si>
  <si>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</si>
  <si>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</si>
  <si>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</si>
  <si>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</si>
  <si>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</si>
  <si>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</si>
  <si>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</si>
  <si>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</si>
  <si>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</si>
  <si>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</si>
  <si>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</si>
  <si>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</si>
  <si>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</si>
  <si>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</si>
  <si>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</si>
  <si>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</si>
  <si>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</si>
  <si>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</si>
  <si>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</si>
  <si>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</si>
  <si>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</si>
  <si>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</si>
  <si>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</si>
  <si>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</si>
  <si>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</si>
  <si>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</si>
  <si>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</si>
  <si>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</si>
  <si>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</si>
  <si>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</si>
  <si>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</si>
  <si>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</si>
  <si>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</si>
  <si>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</si>
  <si>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</si>
  <si>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</si>
  <si>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</si>
  <si>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</si>
  <si>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</si>
  <si>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</si>
  <si>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</si>
  <si>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</si>
  <si>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</si>
  <si>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</si>
  <si>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</si>
  <si>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</si>
  <si>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</si>
  <si>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</si>
  <si>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</si>
  <si>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</si>
  <si>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</si>
  <si>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</si>
  <si>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</si>
  <si>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>Приложение 5</t>
  </si>
  <si>
    <t xml:space="preserve">от 15.12.2023 №281 ( в ред. решения от 21.11.2024 №378)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</si>
</sst>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5"/>
  <sheetViews>
    <sheetView tabSelected="1" zoomScale="95" zoomScaleNormal="95" zoomScaleSheetLayoutView="100" workbookViewId="0">
      <selection activeCell="N7" sqref="N7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4" t="s">
        <v>375</v>
      </c>
      <c r="I1" s="204"/>
      <c r="J1" s="204"/>
      <c r="K1" s="204"/>
    </row>
    <row r="2" spans="1:11" ht="15">
      <c r="A2" s="1"/>
      <c r="B2" s="1"/>
      <c r="C2" s="1"/>
      <c r="D2" s="1"/>
      <c r="E2" s="1"/>
      <c r="F2" s="1"/>
      <c r="G2" s="208" t="s">
        <v>310</v>
      </c>
      <c r="H2" s="208"/>
      <c r="I2" s="208"/>
      <c r="J2" s="208"/>
      <c r="K2" s="208"/>
    </row>
    <row r="3" spans="1:11" ht="15">
      <c r="A3" s="1"/>
      <c r="B3" s="1"/>
      <c r="C3" s="1"/>
      <c r="D3" s="1"/>
      <c r="E3" s="1"/>
      <c r="F3" s="1"/>
      <c r="G3" s="208" t="s">
        <v>311</v>
      </c>
      <c r="H3" s="208"/>
      <c r="I3" s="208"/>
      <c r="J3" s="208"/>
      <c r="K3" s="208"/>
    </row>
    <row r="4" spans="1:11" ht="15">
      <c r="A4" s="1"/>
      <c r="B4" s="1"/>
      <c r="C4" s="1"/>
      <c r="D4" s="1"/>
      <c r="E4" s="1"/>
      <c r="F4" s="1"/>
      <c r="G4" s="165"/>
      <c r="H4" s="165"/>
      <c r="I4" s="165"/>
      <c r="J4" s="208" t="s">
        <v>331</v>
      </c>
      <c r="K4" s="208"/>
    </row>
    <row r="5" spans="1:11" ht="15">
      <c r="A5" s="1"/>
      <c r="B5" s="1"/>
      <c r="C5" s="1"/>
      <c r="D5" s="1"/>
      <c r="E5" s="1"/>
      <c r="F5" s="1"/>
      <c r="G5" s="1"/>
      <c r="H5" s="213" t="s">
        <v>376</v>
      </c>
      <c r="I5" s="214"/>
      <c r="J5" s="214"/>
      <c r="K5" s="214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4" customHeight="1">
      <c r="A7" s="1"/>
      <c r="B7" s="205" t="s">
        <v>372</v>
      </c>
      <c r="C7" s="205"/>
      <c r="D7" s="205"/>
      <c r="E7" s="205"/>
      <c r="F7" s="205"/>
      <c r="G7" s="205"/>
      <c r="H7" s="205"/>
      <c r="I7" s="205"/>
      <c r="J7" s="205"/>
      <c r="K7" s="205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2.75">
      <c r="A10" s="8"/>
      <c r="B10" s="206" t="s">
        <v>33</v>
      </c>
      <c r="C10" s="206"/>
      <c r="D10" s="206"/>
      <c r="E10" s="206"/>
      <c r="F10" s="207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5">
      <c r="A11" s="8"/>
      <c r="B11" s="198" t="s">
        <v>32</v>
      </c>
      <c r="C11" s="198"/>
      <c r="D11" s="198"/>
      <c r="E11" s="198"/>
      <c r="F11" s="199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30">
      <c r="A13" s="8"/>
      <c r="B13" s="196" t="s">
        <v>31</v>
      </c>
      <c r="C13" s="196"/>
      <c r="D13" s="196"/>
      <c r="E13" s="196"/>
      <c r="F13" s="197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>
      <c r="A14" s="8"/>
      <c r="B14" s="202">
        <v>500</v>
      </c>
      <c r="C14" s="202"/>
      <c r="D14" s="202"/>
      <c r="E14" s="202"/>
      <c r="F14" s="203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>
      <c r="A15" s="8"/>
      <c r="B15" s="200" t="s">
        <v>30</v>
      </c>
      <c r="C15" s="200"/>
      <c r="D15" s="200"/>
      <c r="E15" s="200"/>
      <c r="F15" s="201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5">
      <c r="A16" s="8"/>
      <c r="B16" s="196">
        <v>100</v>
      </c>
      <c r="C16" s="196"/>
      <c r="D16" s="196"/>
      <c r="E16" s="196"/>
      <c r="F16" s="197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30">
      <c r="A17" s="8"/>
      <c r="B17" s="196">
        <v>200</v>
      </c>
      <c r="C17" s="196"/>
      <c r="D17" s="196"/>
      <c r="E17" s="196"/>
      <c r="F17" s="197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>
      <c r="A18" s="8"/>
      <c r="B18" s="196">
        <v>300</v>
      </c>
      <c r="C18" s="196"/>
      <c r="D18" s="196"/>
      <c r="E18" s="196"/>
      <c r="F18" s="197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>
      <c r="A22" s="8"/>
      <c r="B22" s="194"/>
      <c r="C22" s="194"/>
      <c r="D22" s="194"/>
      <c r="E22" s="194"/>
      <c r="F22" s="195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30">
      <c r="A24" s="8"/>
      <c r="B24" s="196">
        <v>600</v>
      </c>
      <c r="C24" s="196"/>
      <c r="D24" s="196"/>
      <c r="E24" s="196"/>
      <c r="F24" s="197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90">
      <c r="A25" s="8"/>
      <c r="B25" s="202">
        <v>800</v>
      </c>
      <c r="C25" s="202"/>
      <c r="D25" s="202"/>
      <c r="E25" s="202"/>
      <c r="F25" s="203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5">
      <c r="A26" s="8"/>
      <c r="B26" s="202">
        <v>800</v>
      </c>
      <c r="C26" s="202"/>
      <c r="D26" s="202"/>
      <c r="E26" s="202"/>
      <c r="F26" s="203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ht="15">
      <c r="A27" s="8"/>
      <c r="B27" s="203" t="s">
        <v>29</v>
      </c>
      <c r="C27" s="209"/>
      <c r="D27" s="209"/>
      <c r="E27" s="209"/>
      <c r="F27" s="209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30">
      <c r="A28" s="8"/>
      <c r="B28" s="196">
        <v>300</v>
      </c>
      <c r="C28" s="196"/>
      <c r="D28" s="196"/>
      <c r="E28" s="196"/>
      <c r="F28" s="197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30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60">
      <c r="A33" s="8"/>
      <c r="B33" s="175"/>
      <c r="C33" s="175"/>
      <c r="D33" s="175"/>
      <c r="E33" s="175"/>
      <c r="F33" s="176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5">
      <c r="A34" s="8"/>
      <c r="B34" s="175"/>
      <c r="C34" s="175"/>
      <c r="D34" s="175"/>
      <c r="E34" s="175"/>
      <c r="F34" s="176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60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20">
      <c r="A37" s="8"/>
      <c r="B37" s="187"/>
      <c r="C37" s="187"/>
      <c r="D37" s="187"/>
      <c r="E37" s="187"/>
      <c r="F37" s="188"/>
      <c r="G37" s="28" t="s">
        <v>363</v>
      </c>
      <c r="H37" s="32" t="s">
        <v>364</v>
      </c>
      <c r="I37" s="27"/>
      <c r="J37" s="21">
        <f>SUM(J38)</f>
        <v>13983480</v>
      </c>
      <c r="K37" s="21">
        <f>SUM(K38)</f>
        <v>13671000</v>
      </c>
    </row>
    <row r="38" spans="1:11" ht="45">
      <c r="A38" s="8"/>
      <c r="B38" s="187"/>
      <c r="C38" s="187"/>
      <c r="D38" s="187"/>
      <c r="E38" s="187"/>
      <c r="F38" s="188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>
      <c r="A41" s="8"/>
      <c r="B41" s="194"/>
      <c r="C41" s="194"/>
      <c r="D41" s="194"/>
      <c r="E41" s="194"/>
      <c r="F41" s="195"/>
      <c r="G41" s="28" t="s">
        <v>373</v>
      </c>
      <c r="H41" s="32" t="s">
        <v>374</v>
      </c>
      <c r="I41" s="27"/>
      <c r="J41" s="21">
        <f>SUM(J42)</f>
        <v>26111696</v>
      </c>
      <c r="K41" s="21">
        <f>SUM(K42)</f>
        <v>0</v>
      </c>
    </row>
    <row r="42" spans="1:11" ht="45">
      <c r="A42" s="8"/>
      <c r="B42" s="194"/>
      <c r="C42" s="194"/>
      <c r="D42" s="194"/>
      <c r="E42" s="194"/>
      <c r="F42" s="195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60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30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30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30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90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30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30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30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90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30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30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30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30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>
      <c r="A74" s="8"/>
      <c r="B74" s="206" t="s">
        <v>28</v>
      </c>
      <c r="C74" s="206"/>
      <c r="D74" s="206"/>
      <c r="E74" s="206"/>
      <c r="F74" s="207"/>
      <c r="G74" s="9" t="s">
        <v>48</v>
      </c>
      <c r="H74" s="53" t="s">
        <v>80</v>
      </c>
      <c r="I74" s="11" t="s">
        <v>0</v>
      </c>
      <c r="J74" s="12">
        <f>SUM(J75+J100+J95)</f>
        <v>132486204</v>
      </c>
      <c r="K74" s="12">
        <f>SUM(K75+K100+K95)</f>
        <v>132320291</v>
      </c>
    </row>
    <row r="75" spans="1:11" ht="45.75" customHeight="1">
      <c r="A75" s="8"/>
      <c r="B75" s="198" t="s">
        <v>27</v>
      </c>
      <c r="C75" s="198"/>
      <c r="D75" s="198"/>
      <c r="E75" s="198"/>
      <c r="F75" s="199"/>
      <c r="G75" s="54" t="s">
        <v>351</v>
      </c>
      <c r="H75" s="55" t="s">
        <v>81</v>
      </c>
      <c r="I75" s="56" t="s">
        <v>0</v>
      </c>
      <c r="J75" s="43">
        <f>SUM(J76+J84+J87)</f>
        <v>131838204</v>
      </c>
      <c r="K75" s="43">
        <f>SUM(K76+K84+K87)</f>
        <v>131676291</v>
      </c>
    </row>
    <row r="76" spans="1:11" ht="62.25" customHeight="1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30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30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30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>
      <c r="A80" s="8"/>
      <c r="B80" s="200" t="s">
        <v>26</v>
      </c>
      <c r="C80" s="200"/>
      <c r="D80" s="200"/>
      <c r="E80" s="200"/>
      <c r="F80" s="201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90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30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ht="15">
      <c r="A83" s="8"/>
      <c r="B83" s="169"/>
      <c r="C83" s="169"/>
      <c r="D83" s="169"/>
      <c r="E83" s="169"/>
      <c r="F83" s="170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60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17050981</v>
      </c>
      <c r="K87" s="43">
        <f>SUM(K88+K93+K91)</f>
        <v>16993068</v>
      </c>
    </row>
    <row r="88" spans="1:11" ht="30">
      <c r="A88" s="8"/>
      <c r="B88" s="200" t="s">
        <v>25</v>
      </c>
      <c r="C88" s="200"/>
      <c r="D88" s="200"/>
      <c r="E88" s="200"/>
      <c r="F88" s="201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30">
      <c r="A90" s="8"/>
      <c r="B90" s="202">
        <v>500</v>
      </c>
      <c r="C90" s="202"/>
      <c r="D90" s="202"/>
      <c r="E90" s="202"/>
      <c r="F90" s="203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30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7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12141146</v>
      </c>
      <c r="K93" s="21">
        <f>SUM(K94:K94)</f>
        <v>12083976</v>
      </c>
    </row>
    <row r="94" spans="1:11" ht="30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12141146</v>
      </c>
      <c r="K94" s="21">
        <v>12083976</v>
      </c>
    </row>
    <row r="95" spans="1:11" ht="7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30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>
      <c r="A104" s="8"/>
      <c r="B104" s="206" t="s">
        <v>24</v>
      </c>
      <c r="C104" s="206"/>
      <c r="D104" s="206"/>
      <c r="E104" s="206"/>
      <c r="F104" s="207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30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60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30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30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30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7.75">
      <c r="A121" s="8"/>
      <c r="B121" s="206" t="s">
        <v>23</v>
      </c>
      <c r="C121" s="206"/>
      <c r="D121" s="206"/>
      <c r="E121" s="206"/>
      <c r="F121" s="207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30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30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>
      <c r="A126" s="8"/>
      <c r="B126" s="198" t="s">
        <v>22</v>
      </c>
      <c r="C126" s="198"/>
      <c r="D126" s="198"/>
      <c r="E126" s="198"/>
      <c r="F126" s="199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90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30">
      <c r="A130" s="8"/>
      <c r="B130" s="196">
        <v>200</v>
      </c>
      <c r="C130" s="196"/>
      <c r="D130" s="196"/>
      <c r="E130" s="196"/>
      <c r="F130" s="197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>
      <c r="A131" s="8"/>
      <c r="B131" s="206" t="s">
        <v>21</v>
      </c>
      <c r="C131" s="206"/>
      <c r="D131" s="206"/>
      <c r="E131" s="206"/>
      <c r="F131" s="207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5">
      <c r="A136" s="8"/>
      <c r="B136" s="198" t="s">
        <v>20</v>
      </c>
      <c r="C136" s="198"/>
      <c r="D136" s="198"/>
      <c r="E136" s="198"/>
      <c r="F136" s="199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30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30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90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30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30">
      <c r="A143" s="8"/>
      <c r="B143" s="202">
        <v>800</v>
      </c>
      <c r="C143" s="202"/>
      <c r="D143" s="202"/>
      <c r="E143" s="202"/>
      <c r="F143" s="203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5">
      <c r="A144" s="8"/>
      <c r="B144" s="200" t="s">
        <v>19</v>
      </c>
      <c r="C144" s="200"/>
      <c r="D144" s="200"/>
      <c r="E144" s="200"/>
      <c r="F144" s="201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ht="15">
      <c r="A145" s="8"/>
      <c r="B145" s="202">
        <v>300</v>
      </c>
      <c r="C145" s="202"/>
      <c r="D145" s="202"/>
      <c r="E145" s="202"/>
      <c r="F145" s="203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30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3.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30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30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30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30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30">
      <c r="A161" s="8"/>
      <c r="B161" s="189"/>
      <c r="C161" s="189"/>
      <c r="D161" s="189"/>
      <c r="E161" s="189"/>
      <c r="F161" s="190"/>
      <c r="G161" s="22" t="s">
        <v>365</v>
      </c>
      <c r="H161" s="36" t="s">
        <v>366</v>
      </c>
      <c r="I161" s="27"/>
      <c r="J161" s="67">
        <f>J162</f>
        <v>15600000</v>
      </c>
      <c r="K161" s="191">
        <f>K162</f>
        <v>0</v>
      </c>
    </row>
    <row r="162" spans="1:11" ht="15">
      <c r="A162" s="8"/>
      <c r="B162" s="189"/>
      <c r="C162" s="189"/>
      <c r="D162" s="189"/>
      <c r="E162" s="189"/>
      <c r="F162" s="190"/>
      <c r="G162" s="22" t="s">
        <v>367</v>
      </c>
      <c r="H162" s="36" t="s">
        <v>368</v>
      </c>
      <c r="I162" s="27"/>
      <c r="J162" s="67">
        <f>J163</f>
        <v>15600000</v>
      </c>
      <c r="K162" s="191">
        <f>K163</f>
        <v>0</v>
      </c>
    </row>
    <row r="163" spans="1:11" ht="45">
      <c r="A163" s="8"/>
      <c r="B163" s="189"/>
      <c r="C163" s="189"/>
      <c r="D163" s="189"/>
      <c r="E163" s="189"/>
      <c r="F163" s="190"/>
      <c r="G163" s="22" t="s">
        <v>369</v>
      </c>
      <c r="H163" s="36"/>
      <c r="I163" s="27">
        <v>400</v>
      </c>
      <c r="J163" s="67">
        <v>15600000</v>
      </c>
      <c r="K163" s="67">
        <v>0</v>
      </c>
    </row>
    <row r="164" spans="1:11" ht="63" customHeight="1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60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ht="1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60">
      <c r="A173" s="8"/>
      <c r="B173" s="169"/>
      <c r="C173" s="169"/>
      <c r="D173" s="169"/>
      <c r="E173" s="169"/>
      <c r="F173" s="170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30">
      <c r="A174" s="8"/>
      <c r="B174" s="169"/>
      <c r="C174" s="169"/>
      <c r="D174" s="169"/>
      <c r="E174" s="169"/>
      <c r="F174" s="170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90">
      <c r="A175" s="8"/>
      <c r="B175" s="169"/>
      <c r="C175" s="169"/>
      <c r="D175" s="169"/>
      <c r="E175" s="169"/>
      <c r="F175" s="170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5">
      <c r="A178" s="8"/>
      <c r="B178" s="30"/>
      <c r="C178" s="30"/>
      <c r="D178" s="30"/>
      <c r="E178" s="30"/>
      <c r="F178" s="31"/>
      <c r="G178" s="13" t="s">
        <v>370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30">
      <c r="A180" s="8"/>
      <c r="B180" s="210" t="s">
        <v>18</v>
      </c>
      <c r="C180" s="210"/>
      <c r="D180" s="210"/>
      <c r="E180" s="210"/>
      <c r="F180" s="211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30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30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30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30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30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30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5">
      <c r="A194" s="8"/>
      <c r="B194" s="179"/>
      <c r="C194" s="179"/>
      <c r="D194" s="179"/>
      <c r="E194" s="179"/>
      <c r="F194" s="180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5">
      <c r="A195" s="8"/>
      <c r="B195" s="179"/>
      <c r="C195" s="179"/>
      <c r="D195" s="179"/>
      <c r="E195" s="179"/>
      <c r="F195" s="180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5">
      <c r="A196" s="8"/>
      <c r="B196" s="169"/>
      <c r="C196" s="169"/>
      <c r="D196" s="169"/>
      <c r="E196" s="169"/>
      <c r="F196" s="170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5">
      <c r="A197" s="8"/>
      <c r="B197" s="169"/>
      <c r="C197" s="169"/>
      <c r="D197" s="169"/>
      <c r="E197" s="169"/>
      <c r="F197" s="170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>
      <c r="A200" s="8"/>
      <c r="B200" s="206" t="s">
        <v>17</v>
      </c>
      <c r="C200" s="206"/>
      <c r="D200" s="206"/>
      <c r="E200" s="206"/>
      <c r="F200" s="207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>
      <c r="A201" s="8"/>
      <c r="B201" s="198" t="s">
        <v>16</v>
      </c>
      <c r="C201" s="198"/>
      <c r="D201" s="198"/>
      <c r="E201" s="198"/>
      <c r="F201" s="199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>
      <c r="A203" s="8"/>
      <c r="B203" s="196" t="s">
        <v>15</v>
      </c>
      <c r="C203" s="196"/>
      <c r="D203" s="196"/>
      <c r="E203" s="196"/>
      <c r="F203" s="197"/>
      <c r="G203" s="9" t="s">
        <v>61</v>
      </c>
      <c r="H203" s="132" t="s">
        <v>109</v>
      </c>
      <c r="I203" s="11" t="s">
        <v>0</v>
      </c>
      <c r="J203" s="12">
        <f>SUM(J204+J218)</f>
        <v>185754329</v>
      </c>
      <c r="K203" s="12">
        <f>SUM(K204+K218)</f>
        <v>33598499</v>
      </c>
    </row>
    <row r="204" spans="1:11" ht="63" customHeight="1">
      <c r="A204" s="8"/>
      <c r="B204" s="202">
        <v>200</v>
      </c>
      <c r="C204" s="202"/>
      <c r="D204" s="202"/>
      <c r="E204" s="202"/>
      <c r="F204" s="203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>
      <c r="A205" s="8"/>
      <c r="B205" s="206" t="s">
        <v>14</v>
      </c>
      <c r="C205" s="206"/>
      <c r="D205" s="206"/>
      <c r="E205" s="206"/>
      <c r="F205" s="207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30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30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30">
      <c r="A208" s="8"/>
      <c r="B208" s="181"/>
      <c r="C208" s="181"/>
      <c r="D208" s="181"/>
      <c r="E208" s="181"/>
      <c r="F208" s="182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30">
      <c r="A209" s="8"/>
      <c r="B209" s="181"/>
      <c r="C209" s="181"/>
      <c r="D209" s="181"/>
      <c r="E209" s="181"/>
      <c r="F209" s="182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>
      <c r="A210" s="8"/>
      <c r="B210" s="185"/>
      <c r="C210" s="185"/>
      <c r="D210" s="185"/>
      <c r="E210" s="185"/>
      <c r="F210" s="186"/>
      <c r="G210" s="114" t="s">
        <v>361</v>
      </c>
      <c r="H210" s="115" t="s">
        <v>362</v>
      </c>
      <c r="I210" s="113"/>
      <c r="J210" s="21">
        <f>SUM(J211)</f>
        <v>7631579.4699999997</v>
      </c>
      <c r="K210" s="21">
        <f>SUM(K211)</f>
        <v>0</v>
      </c>
    </row>
    <row r="211" spans="1:11" ht="30">
      <c r="A211" s="8"/>
      <c r="B211" s="185"/>
      <c r="C211" s="185"/>
      <c r="D211" s="185"/>
      <c r="E211" s="185"/>
      <c r="F211" s="186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30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>
      <c r="A214" s="8"/>
      <c r="B214" s="183"/>
      <c r="C214" s="183"/>
      <c r="D214" s="183"/>
      <c r="E214" s="183"/>
      <c r="F214" s="184"/>
      <c r="G214" s="114" t="s">
        <v>359</v>
      </c>
      <c r="H214" s="115" t="s">
        <v>360</v>
      </c>
      <c r="I214" s="113"/>
      <c r="J214" s="21">
        <f>SUM(J215:J215)</f>
        <v>145000000</v>
      </c>
      <c r="K214" s="21">
        <f>SUM(K215:K215)</f>
        <v>0</v>
      </c>
    </row>
    <row r="215" spans="1:11" ht="30">
      <c r="A215" s="8"/>
      <c r="B215" s="183"/>
      <c r="C215" s="183"/>
      <c r="D215" s="183"/>
      <c r="E215" s="183"/>
      <c r="F215" s="184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60">
      <c r="A216" s="8"/>
      <c r="B216" s="192"/>
      <c r="C216" s="192"/>
      <c r="D216" s="192"/>
      <c r="E216" s="192"/>
      <c r="F216" s="193"/>
      <c r="G216" s="114" t="s">
        <v>332</v>
      </c>
      <c r="H216" s="115" t="s">
        <v>371</v>
      </c>
      <c r="I216" s="113"/>
      <c r="J216" s="21">
        <f>SUM(J217:J217)</f>
        <v>4847278</v>
      </c>
      <c r="K216" s="21">
        <f>SUM(K217:K217)</f>
        <v>4847278</v>
      </c>
    </row>
    <row r="217" spans="1:11" ht="30">
      <c r="A217" s="8"/>
      <c r="B217" s="192"/>
      <c r="C217" s="192"/>
      <c r="D217" s="192"/>
      <c r="E217" s="192"/>
      <c r="F217" s="193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9731901</v>
      </c>
      <c r="K218" s="100">
        <f>SUM(K219)</f>
        <v>2321071</v>
      </c>
    </row>
    <row r="219" spans="1:11" ht="46.5" customHeight="1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9731901</v>
      </c>
      <c r="K219" s="100">
        <f>SUM(K222+K220)</f>
        <v>2321071</v>
      </c>
    </row>
    <row r="220" spans="1:11" ht="76.5" customHeight="1">
      <c r="A220" s="8"/>
      <c r="B220" s="196" t="s">
        <v>13</v>
      </c>
      <c r="C220" s="196"/>
      <c r="D220" s="196"/>
      <c r="E220" s="196"/>
      <c r="F220" s="197"/>
      <c r="G220" s="122" t="s">
        <v>321</v>
      </c>
      <c r="H220" s="134" t="s">
        <v>295</v>
      </c>
      <c r="I220" s="113"/>
      <c r="J220" s="21">
        <f>SUM(J221)</f>
        <v>7500000</v>
      </c>
      <c r="K220" s="103">
        <f>SUM(K221)</f>
        <v>0</v>
      </c>
    </row>
    <row r="221" spans="1:11" ht="30">
      <c r="A221" s="8"/>
      <c r="B221" s="196">
        <v>200</v>
      </c>
      <c r="C221" s="196"/>
      <c r="D221" s="196"/>
      <c r="E221" s="196"/>
      <c r="F221" s="197"/>
      <c r="G221" s="114" t="s">
        <v>2</v>
      </c>
      <c r="H221" s="115" t="s">
        <v>0</v>
      </c>
      <c r="I221" s="113">
        <v>200</v>
      </c>
      <c r="J221" s="21">
        <v>7500000</v>
      </c>
      <c r="K221" s="103">
        <v>0</v>
      </c>
    </row>
    <row r="222" spans="1:11" ht="60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30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>
      <c r="A224" s="8"/>
      <c r="B224" s="200" t="s">
        <v>12</v>
      </c>
      <c r="C224" s="200"/>
      <c r="D224" s="200"/>
      <c r="E224" s="200"/>
      <c r="F224" s="201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>
      <c r="A225" s="8"/>
      <c r="B225" s="202">
        <v>500</v>
      </c>
      <c r="C225" s="202"/>
      <c r="D225" s="202"/>
      <c r="E225" s="202"/>
      <c r="F225" s="203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>
      <c r="A226" s="8"/>
      <c r="B226" s="203" t="s">
        <v>11</v>
      </c>
      <c r="C226" s="209"/>
      <c r="D226" s="209"/>
      <c r="E226" s="209"/>
      <c r="F226" s="212"/>
      <c r="G226" s="136" t="s">
        <v>115</v>
      </c>
      <c r="H226" s="173" t="s">
        <v>116</v>
      </c>
      <c r="I226" s="138"/>
      <c r="J226" s="21">
        <f>SUM(J227)</f>
        <v>40000</v>
      </c>
      <c r="K226" s="103">
        <f>SUM(K227)</f>
        <v>20000</v>
      </c>
    </row>
    <row r="227" spans="1:11" ht="30">
      <c r="A227" s="8"/>
      <c r="B227" s="31"/>
      <c r="C227" s="66"/>
      <c r="D227" s="66"/>
      <c r="E227" s="66"/>
      <c r="F227" s="66"/>
      <c r="G227" s="28" t="s">
        <v>341</v>
      </c>
      <c r="H227" s="174" t="s">
        <v>342</v>
      </c>
      <c r="I227" s="78"/>
      <c r="J227" s="21">
        <f>SUM(J228)</f>
        <v>40000</v>
      </c>
      <c r="K227" s="21">
        <f>SUM(K228)</f>
        <v>20000</v>
      </c>
    </row>
    <row r="228" spans="1:11" ht="30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30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2.7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>
      <c r="A234" s="8"/>
      <c r="B234" s="206" t="s">
        <v>10</v>
      </c>
      <c r="C234" s="206"/>
      <c r="D234" s="206"/>
      <c r="E234" s="206"/>
      <c r="F234" s="207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30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30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30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30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>
      <c r="A247" s="8"/>
      <c r="B247" s="198" t="s">
        <v>9</v>
      </c>
      <c r="C247" s="198"/>
      <c r="D247" s="198"/>
      <c r="E247" s="198"/>
      <c r="F247" s="199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60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30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30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ht="1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39072307</v>
      </c>
      <c r="K254" s="12">
        <f>SUM(K255)</f>
        <v>33522057</v>
      </c>
    </row>
    <row r="255" spans="1:11" ht="1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39072307</v>
      </c>
      <c r="K255" s="43">
        <f>SUM(K259+K261+K263+K266+K277+K280+K256+K272+K268+K270+K274)</f>
        <v>33522057</v>
      </c>
    </row>
    <row r="256" spans="1:11" ht="18" customHeight="1">
      <c r="A256" s="8"/>
      <c r="B256" s="206" t="s">
        <v>8</v>
      </c>
      <c r="C256" s="206"/>
      <c r="D256" s="206"/>
      <c r="E256" s="206"/>
      <c r="F256" s="207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30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ht="15">
      <c r="A258" s="8"/>
      <c r="B258" s="171"/>
      <c r="C258" s="171"/>
      <c r="D258" s="171"/>
      <c r="E258" s="171"/>
      <c r="F258" s="172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ht="1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ht="1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90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ht="1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29470962</v>
      </c>
      <c r="K263" s="21">
        <f>SUM(K264:K265)</f>
        <v>25645462</v>
      </c>
    </row>
    <row r="264" spans="1:11" ht="90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27957500</v>
      </c>
      <c r="K264" s="21">
        <v>25633000</v>
      </c>
    </row>
    <row r="265" spans="1:11" ht="30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1513462</v>
      </c>
      <c r="K265" s="21">
        <v>12462</v>
      </c>
    </row>
    <row r="266" spans="1:11" ht="33.75" customHeight="1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90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30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30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30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30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5">
      <c r="A274" s="8"/>
      <c r="B274" s="177"/>
      <c r="C274" s="177"/>
      <c r="D274" s="177"/>
      <c r="E274" s="177"/>
      <c r="F274" s="178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90">
      <c r="A275" s="8"/>
      <c r="B275" s="177"/>
      <c r="C275" s="177"/>
      <c r="D275" s="177"/>
      <c r="E275" s="177"/>
      <c r="F275" s="178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30">
      <c r="A276" s="8"/>
      <c r="B276" s="177"/>
      <c r="C276" s="177"/>
      <c r="D276" s="177"/>
      <c r="E276" s="177"/>
      <c r="F276" s="178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90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30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90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30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ht="1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1197162849</v>
      </c>
      <c r="K283" s="12">
        <f>SUM(K10+K74+K104+K121+K131+K156+K164+K176+K203+K224+K232+K247+K254+K151+K181+K237+K198)</f>
        <v>919233039</v>
      </c>
    </row>
    <row r="284" spans="1:11" ht="15.7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75">
      <c r="A285" s="3"/>
      <c r="B285" s="149"/>
      <c r="C285" s="149"/>
      <c r="D285" s="149"/>
      <c r="E285" s="149"/>
      <c r="F285" s="150"/>
      <c r="G285" s="153" t="s">
        <v>317</v>
      </c>
      <c r="H285" s="166" t="s">
        <v>0</v>
      </c>
      <c r="I285" s="167"/>
      <c r="J285" s="168">
        <f>SUM(J283:J284)</f>
        <v>1204699773</v>
      </c>
      <c r="K285" s="168">
        <f>SUM(K283:K284)</f>
        <v>929363502</v>
      </c>
    </row>
  </sheetData>
  <mergeCells count="47">
    <mergeCell ref="B256:F256"/>
    <mergeCell ref="B221:F221"/>
    <mergeCell ref="B225:F225"/>
    <mergeCell ref="B224:F224"/>
    <mergeCell ref="B247:F247"/>
    <mergeCell ref="B234:F234"/>
    <mergeCell ref="B226:F2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4:F24"/>
    <mergeCell ref="B26:F26"/>
    <mergeCell ref="B28:F28"/>
    <mergeCell ref="B25:F25"/>
    <mergeCell ref="B27:F27"/>
    <mergeCell ref="H1:K1"/>
    <mergeCell ref="B7:K7"/>
    <mergeCell ref="B10:F10"/>
    <mergeCell ref="G2:K2"/>
    <mergeCell ref="G3:K3"/>
    <mergeCell ref="J4:K4"/>
    <mergeCell ref="H5:K5"/>
    <mergeCell ref="B17:F17"/>
    <mergeCell ref="B18:F18"/>
    <mergeCell ref="B11:F11"/>
    <mergeCell ref="B15:F15"/>
    <mergeCell ref="B13:F13"/>
    <mergeCell ref="B14:F14"/>
    <mergeCell ref="B16:F1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2024-08-23T05:24:30Z</cp:lastPrinted>
  <dcterms:created xsi:type="dcterms:W3CDTF">2013-10-18T09:34:20Z</dcterms:created>
  <dcterms:modified xsi:type="dcterms:W3CDTF">2024-11-22T10:08:31Z</dcterms:modified>
</cp:coreProperties>
</file>