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6" windowHeight="11760"/>
  </bookViews>
  <sheets>
    <sheet name="исполнение 1 кв 2022" sheetId="3" r:id="rId1"/>
  </sheets>
  <calcPr calcId="145621"/>
</workbook>
</file>

<file path=xl/calcChain.xml><?xml version="1.0" encoding="utf-8"?>
<calcChain xmlns="http://schemas.openxmlformats.org/spreadsheetml/2006/main">
  <c r="C185" i="3" l="1"/>
  <c r="D216" i="3"/>
  <c r="D217" i="3"/>
  <c r="C217" i="3"/>
  <c r="C216" i="3" s="1"/>
  <c r="E218" i="3"/>
  <c r="D156" i="3"/>
  <c r="C156" i="3"/>
  <c r="E157" i="3"/>
  <c r="C145" i="3"/>
  <c r="C146" i="3"/>
  <c r="E147" i="3"/>
  <c r="E141" i="3"/>
  <c r="E140" i="3"/>
  <c r="E139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1" i="3"/>
  <c r="E120" i="3"/>
  <c r="E119" i="3"/>
  <c r="E118" i="3"/>
  <c r="E117" i="3"/>
  <c r="E116" i="3"/>
  <c r="E115" i="3"/>
  <c r="E114" i="3"/>
  <c r="E112" i="3"/>
  <c r="E111" i="3"/>
  <c r="D67" i="3"/>
  <c r="D66" i="3" s="1"/>
  <c r="C67" i="3"/>
  <c r="C66" i="3" s="1"/>
  <c r="E65" i="3"/>
  <c r="E21" i="3"/>
  <c r="E22" i="3"/>
  <c r="D88" i="3"/>
  <c r="D263" i="3"/>
  <c r="C263" i="3"/>
  <c r="E254" i="3"/>
  <c r="E221" i="3"/>
  <c r="E172" i="3"/>
  <c r="E113" i="3"/>
  <c r="E43" i="3"/>
  <c r="D244" i="3"/>
  <c r="C244" i="3"/>
  <c r="D64" i="3"/>
  <c r="E247" i="3"/>
  <c r="D220" i="3"/>
  <c r="D219" i="3" s="1"/>
  <c r="C220" i="3"/>
  <c r="C219" i="3" s="1"/>
  <c r="E204" i="3"/>
  <c r="E176" i="3"/>
  <c r="D171" i="3"/>
  <c r="C171" i="3"/>
  <c r="E216" i="3" l="1"/>
  <c r="E217" i="3"/>
  <c r="D260" i="3"/>
  <c r="D259" i="3" s="1"/>
  <c r="D258" i="3" s="1"/>
  <c r="D257" i="3" s="1"/>
  <c r="C260" i="3"/>
  <c r="C259" i="3" s="1"/>
  <c r="C258" i="3" s="1"/>
  <c r="C257" i="3" s="1"/>
  <c r="E177" i="3"/>
  <c r="D146" i="3"/>
  <c r="E146" i="3" s="1"/>
  <c r="D103" i="3"/>
  <c r="C103" i="3"/>
  <c r="E105" i="3"/>
  <c r="D63" i="3"/>
  <c r="E63" i="3" s="1"/>
  <c r="C64" i="3"/>
  <c r="C63" i="3" s="1"/>
  <c r="D49" i="3"/>
  <c r="C49" i="3"/>
  <c r="D47" i="3"/>
  <c r="C47" i="3"/>
  <c r="D45" i="3"/>
  <c r="C45" i="3"/>
  <c r="D38" i="3"/>
  <c r="D35" i="3"/>
  <c r="E20" i="3"/>
  <c r="E17" i="3"/>
  <c r="E15" i="3"/>
  <c r="D252" i="3"/>
  <c r="C252" i="3"/>
  <c r="E256" i="3"/>
  <c r="E255" i="3"/>
  <c r="E186" i="3"/>
  <c r="E169" i="3"/>
  <c r="D168" i="3"/>
  <c r="D167" i="3" s="1"/>
  <c r="C168" i="3"/>
  <c r="C167" i="3" s="1"/>
  <c r="E159" i="3"/>
  <c r="C144" i="3"/>
  <c r="D33" i="3"/>
  <c r="E64" i="3" l="1"/>
  <c r="C44" i="3"/>
  <c r="D44" i="3"/>
  <c r="E167" i="3"/>
  <c r="E168" i="3"/>
  <c r="C230" i="3"/>
  <c r="E122" i="3"/>
  <c r="E110" i="3"/>
  <c r="E108" i="3"/>
  <c r="E79" i="3"/>
  <c r="E54" i="3"/>
  <c r="D12" i="3"/>
  <c r="E251" i="3"/>
  <c r="D250" i="3"/>
  <c r="D249" i="3" s="1"/>
  <c r="C250" i="3"/>
  <c r="C249" i="3" s="1"/>
  <c r="D185" i="3"/>
  <c r="D184" i="3" s="1"/>
  <c r="E158" i="3"/>
  <c r="D153" i="3"/>
  <c r="E143" i="3"/>
  <c r="D81" i="3"/>
  <c r="D70" i="3"/>
  <c r="E249" i="3" l="1"/>
  <c r="E250" i="3"/>
  <c r="D59" i="3"/>
  <c r="E42" i="3"/>
  <c r="C41" i="3"/>
  <c r="C12" i="3"/>
  <c r="D230" i="3"/>
  <c r="D267" i="3"/>
  <c r="C265" i="3" l="1"/>
  <c r="C262" i="3" s="1"/>
  <c r="D265" i="3"/>
  <c r="D262" i="3" s="1"/>
  <c r="E253" i="3"/>
  <c r="E252" i="3"/>
  <c r="E248" i="3"/>
  <c r="E246" i="3"/>
  <c r="E245" i="3"/>
  <c r="E241" i="3"/>
  <c r="E238" i="3"/>
  <c r="E235" i="3"/>
  <c r="E233" i="3"/>
  <c r="E231" i="3"/>
  <c r="E230" i="3"/>
  <c r="E229" i="3"/>
  <c r="E227" i="3"/>
  <c r="E224" i="3"/>
  <c r="E215" i="3"/>
  <c r="E212" i="3"/>
  <c r="E209" i="3"/>
  <c r="E208" i="3"/>
  <c r="E207" i="3"/>
  <c r="E206" i="3"/>
  <c r="E205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3" i="3"/>
  <c r="E179" i="3"/>
  <c r="E178" i="3"/>
  <c r="E175" i="3"/>
  <c r="E174" i="3"/>
  <c r="E173" i="3"/>
  <c r="E166" i="3"/>
  <c r="E163" i="3"/>
  <c r="E154" i="3"/>
  <c r="E152" i="3"/>
  <c r="D145" i="3"/>
  <c r="E145" i="3" s="1"/>
  <c r="E104" i="3"/>
  <c r="E101" i="3"/>
  <c r="E98" i="3"/>
  <c r="E97" i="3"/>
  <c r="C109" i="3"/>
  <c r="D109" i="3"/>
  <c r="D107" i="3"/>
  <c r="C107" i="3"/>
  <c r="C106" i="3" s="1"/>
  <c r="E86" i="3"/>
  <c r="C88" i="3"/>
  <c r="C87" i="3" s="1"/>
  <c r="D87" i="3"/>
  <c r="E82" i="3"/>
  <c r="D78" i="3"/>
  <c r="C78" i="3"/>
  <c r="C77" i="3" s="1"/>
  <c r="E74" i="3"/>
  <c r="E73" i="3"/>
  <c r="E72" i="3"/>
  <c r="E71" i="3"/>
  <c r="E62" i="3"/>
  <c r="E60" i="3"/>
  <c r="E58" i="3"/>
  <c r="E57" i="3"/>
  <c r="D53" i="3"/>
  <c r="C53" i="3"/>
  <c r="C52" i="3" s="1"/>
  <c r="D41" i="3"/>
  <c r="E39" i="3"/>
  <c r="E36" i="3"/>
  <c r="E34" i="3"/>
  <c r="D30" i="3"/>
  <c r="E28" i="3"/>
  <c r="E27" i="3"/>
  <c r="E26" i="3"/>
  <c r="E25" i="3"/>
  <c r="E13" i="3"/>
  <c r="D144" i="3" l="1"/>
  <c r="E144" i="3" s="1"/>
  <c r="D77" i="3"/>
  <c r="E77" i="3" s="1"/>
  <c r="E78" i="3"/>
  <c r="D106" i="3"/>
  <c r="E106" i="3" s="1"/>
  <c r="E107" i="3"/>
  <c r="D52" i="3"/>
  <c r="E52" i="3" s="1"/>
  <c r="E53" i="3"/>
  <c r="E109" i="3"/>
  <c r="D240" i="3"/>
  <c r="D237" i="3"/>
  <c r="D234" i="3"/>
  <c r="D232" i="3"/>
  <c r="D228" i="3"/>
  <c r="D226" i="3"/>
  <c r="D223" i="3"/>
  <c r="D214" i="3"/>
  <c r="D211" i="3"/>
  <c r="D210" i="3"/>
  <c r="D182" i="3"/>
  <c r="D181" i="3" s="1"/>
  <c r="D165" i="3"/>
  <c r="D162" i="3"/>
  <c r="D151" i="3"/>
  <c r="D102" i="3"/>
  <c r="D100" i="3"/>
  <c r="D96" i="3"/>
  <c r="D85" i="3"/>
  <c r="D61" i="3"/>
  <c r="D56" i="3"/>
  <c r="D55" i="3" s="1"/>
  <c r="D40" i="3"/>
  <c r="D24" i="3"/>
  <c r="C234" i="3"/>
  <c r="C232" i="3"/>
  <c r="C228" i="3"/>
  <c r="D51" i="3" l="1"/>
  <c r="D222" i="3"/>
  <c r="E228" i="3"/>
  <c r="D170" i="3"/>
  <c r="E171" i="3"/>
  <c r="D225" i="3"/>
  <c r="E185" i="3"/>
  <c r="E234" i="3"/>
  <c r="D161" i="3"/>
  <c r="D164" i="3"/>
  <c r="D213" i="3"/>
  <c r="D180" i="3" s="1"/>
  <c r="E232" i="3"/>
  <c r="D243" i="3"/>
  <c r="D242" i="3" s="1"/>
  <c r="E244" i="3"/>
  <c r="D239" i="3"/>
  <c r="D236" i="3"/>
  <c r="D155" i="3"/>
  <c r="D150" i="3" s="1"/>
  <c r="E156" i="3"/>
  <c r="D99" i="3"/>
  <c r="D69" i="3"/>
  <c r="D37" i="3"/>
  <c r="D80" i="3"/>
  <c r="D76" i="3" s="1"/>
  <c r="D84" i="3"/>
  <c r="D83" i="3" s="1"/>
  <c r="D23" i="3"/>
  <c r="D95" i="3"/>
  <c r="D94" i="3" s="1"/>
  <c r="D29" i="3"/>
  <c r="C165" i="3"/>
  <c r="C164" i="3" s="1"/>
  <c r="D160" i="3" l="1"/>
  <c r="E164" i="3"/>
  <c r="E165" i="3"/>
  <c r="C70" i="3"/>
  <c r="E70" i="3" s="1"/>
  <c r="C155" i="3"/>
  <c r="E155" i="3" s="1"/>
  <c r="D149" i="3" l="1"/>
  <c r="D148" i="3" s="1"/>
  <c r="D75" i="3"/>
  <c r="C182" i="3"/>
  <c r="C181" i="3" l="1"/>
  <c r="E182" i="3"/>
  <c r="C85" i="3"/>
  <c r="C100" i="3"/>
  <c r="E181" i="3" l="1"/>
  <c r="C102" i="3"/>
  <c r="E102" i="3" s="1"/>
  <c r="E103" i="3"/>
  <c r="C99" i="3"/>
  <c r="E99" i="3" s="1"/>
  <c r="E100" i="3"/>
  <c r="C84" i="3"/>
  <c r="E85" i="3"/>
  <c r="C83" i="3" l="1"/>
  <c r="E83" i="3" s="1"/>
  <c r="E84" i="3"/>
  <c r="C211" i="3"/>
  <c r="E211" i="3" s="1"/>
  <c r="C240" i="3"/>
  <c r="C237" i="3"/>
  <c r="C226" i="3"/>
  <c r="C223" i="3"/>
  <c r="C214" i="3"/>
  <c r="C210" i="3"/>
  <c r="E210" i="3" s="1"/>
  <c r="C184" i="3"/>
  <c r="C162" i="3"/>
  <c r="C151" i="3"/>
  <c r="C153" i="3"/>
  <c r="E153" i="3" s="1"/>
  <c r="C96" i="3"/>
  <c r="C81" i="3"/>
  <c r="C69" i="3"/>
  <c r="E69" i="3" s="1"/>
  <c r="E184" i="3" l="1"/>
  <c r="E151" i="3"/>
  <c r="C150" i="3"/>
  <c r="C213" i="3"/>
  <c r="E213" i="3" s="1"/>
  <c r="E214" i="3"/>
  <c r="C222" i="3"/>
  <c r="E223" i="3"/>
  <c r="C239" i="3"/>
  <c r="E239" i="3" s="1"/>
  <c r="E240" i="3"/>
  <c r="C225" i="3"/>
  <c r="E225" i="3" s="1"/>
  <c r="E226" i="3"/>
  <c r="C236" i="3"/>
  <c r="E236" i="3" s="1"/>
  <c r="E237" i="3"/>
  <c r="C161" i="3"/>
  <c r="E162" i="3"/>
  <c r="C95" i="3"/>
  <c r="E96" i="3"/>
  <c r="C80" i="3"/>
  <c r="E81" i="3"/>
  <c r="C61" i="3"/>
  <c r="E61" i="3" s="1"/>
  <c r="C59" i="3"/>
  <c r="E59" i="3" s="1"/>
  <c r="C56" i="3"/>
  <c r="E56" i="3" s="1"/>
  <c r="C38" i="3"/>
  <c r="C33" i="3"/>
  <c r="E33" i="3" s="1"/>
  <c r="C35" i="3"/>
  <c r="E35" i="3" s="1"/>
  <c r="C24" i="3"/>
  <c r="C11" i="3"/>
  <c r="C243" i="3"/>
  <c r="C242" i="3" s="1"/>
  <c r="C180" i="3" l="1"/>
  <c r="E180" i="3" s="1"/>
  <c r="E222" i="3"/>
  <c r="E95" i="3"/>
  <c r="C94" i="3"/>
  <c r="E94" i="3" s="1"/>
  <c r="E150" i="3"/>
  <c r="E161" i="3"/>
  <c r="E242" i="3"/>
  <c r="E243" i="3"/>
  <c r="C40" i="3"/>
  <c r="E40" i="3" s="1"/>
  <c r="E41" i="3"/>
  <c r="C37" i="3"/>
  <c r="E37" i="3" s="1"/>
  <c r="E38" i="3"/>
  <c r="C76" i="3"/>
  <c r="E76" i="3" s="1"/>
  <c r="E80" i="3"/>
  <c r="C23" i="3"/>
  <c r="E23" i="3" s="1"/>
  <c r="E24" i="3"/>
  <c r="C55" i="3"/>
  <c r="C51" i="3" s="1"/>
  <c r="C29" i="3"/>
  <c r="E29" i="3" l="1"/>
  <c r="C75" i="3"/>
  <c r="E75" i="3" s="1"/>
  <c r="E51" i="3"/>
  <c r="E55" i="3"/>
  <c r="C170" i="3"/>
  <c r="C160" i="3" s="1"/>
  <c r="C149" i="3" s="1"/>
  <c r="C148" i="3" l="1"/>
  <c r="C10" i="3"/>
  <c r="E170" i="3"/>
  <c r="D11" i="3"/>
  <c r="E12" i="3"/>
  <c r="D10" i="3" l="1"/>
  <c r="D270" i="3" s="1"/>
  <c r="E160" i="3"/>
  <c r="E11" i="3"/>
  <c r="E10" i="3" l="1"/>
  <c r="C270" i="3" l="1"/>
  <c r="E149" i="3"/>
  <c r="E148" i="3"/>
  <c r="E270" i="3" l="1"/>
</calcChain>
</file>

<file path=xl/sharedStrings.xml><?xml version="1.0" encoding="utf-8"?>
<sst xmlns="http://schemas.openxmlformats.org/spreadsheetml/2006/main" count="535" uniqueCount="515">
  <si>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</si>
  <si>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</si>
  <si>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</si>
  <si>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</si>
  <si>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</si>
  <si>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</si>
  <si>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</si>
  <si>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</si>
  <si>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</si>
  <si>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</si>
  <si>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</si>
  <si>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</si>
  <si>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</si>
  <si>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</si>
  <si>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</si>
  <si>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</si>
  <si>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</si>
  <si>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</si>
  <si>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</si>
  <si>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</si>
  <si>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</si>
  <si>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</si>
  <si>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</si>
  <si>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</si>
  <si>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</si>
  <si>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</si>
  <si>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</si>
  <si>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</si>
  <si>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</si>
  <si>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</si>
  <si>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</si>
  <si>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</si>
  <si>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</si>
  <si>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</si>
  <si>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</si>
  <si>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</si>
  <si>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</si>
  <si>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</si>
  <si>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</si>
  <si>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</si>
  <si>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</si>
  <si>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</si>
  <si>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</si>
  <si>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</si>
  <si>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</si>
  <si>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</si>
  <si>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</si>
  <si>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</si>
  <si>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</si>
  <si>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</si>
  <si>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</si>
  <si>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</si>
  <si>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</si>
  <si>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</si>
  <si>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</si>
  <si>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</si>
  <si>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</si>
  <si>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</si>
  <si>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</si>
  <si>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</si>
  <si>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</si>
  <si>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</si>
  <si>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</si>
  <si>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</si>
  <si>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</si>
  <si>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</si>
  <si>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</si>
  <si>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</si>
  <si>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</si>
  <si>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</si>
  <si>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</si>
  <si>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</si>
  <si>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</si>
  <si>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</si>
  <si>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</si>
  <si>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</si>
  <si>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</si>
  <si>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</si>
  <si>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</si>
  <si>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</si>
  <si>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</si>
  <si>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</si>
  <si>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</si>
  <si>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</si>
  <si>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</si>
  <si>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</si>
  <si>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</si>
  <si>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</si>
  <si>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</si>
  <si>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</si>
  <si>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</si>
  <si>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</si>
  <si>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</si>
  <si>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</si>
  <si>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</si>
  <si>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</si>
  <si>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</si>
  <si>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</si>
  <si>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</si>
  <si>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</si>
  <si>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</si>
  <si>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</si>
  <si>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</si>
  <si>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</si>
  <si>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</si>
  <si>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</si>
  <si>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</si>
  <si>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</si>
  <si>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</si>
  <si>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</si>
  <si>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</si>
  <si>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</si>
  <si>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</si>
  <si>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</si>
  <si>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</si>
  <si>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</si>
  <si>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</si>
  <si>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</si>
  <si>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</si>
  <si>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</si>
  <si>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</si>
  <si>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</si>
  <si>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</si>
  <si>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</si>
  <si>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</si>
  <si>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</si>
  <si>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</si>
  <si>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</si>
  <si>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</si>
  <si>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</si>
  <si>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</si>
  <si>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</si>
  <si>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</si>
  <si>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</si>
  <si>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</si>
  <si>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</si>
  <si>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</si>
  <si>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</si>
  <si>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</si>
  <si>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</si>
  <si>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</si>
  <si>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</si>
  <si>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</si>
  <si>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</si>
  <si>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</si>
  <si>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</si>
  <si>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</si>
  <si>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</si>
  <si>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</si>
  <si>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</si>
  <si>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</si>
  <si>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</si>
  <si>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</si>
  <si>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</si>
  <si>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</si>
  <si>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</si>
  <si>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</si>
  <si>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</si>
  <si>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</si>
  <si>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</si>
  <si>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</si>
  <si>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</si>
  <si>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</si>
  <si>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</si>
  <si>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</si>
  <si>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</si>
  <si>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</si>
  <si>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</si>
  <si>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</si>
  <si>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182 1 05 02010 02 1000 110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</si>
  <si>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</si>
  <si>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</si>
  <si>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</si>
  <si>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</si>
  <si>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</si>
  <si>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</si>
  <si>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</si>
  <si>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</si>
  <si>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</si>
  <si>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</si>
  <si>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</si>
  <si>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</si>
  <si>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</si>
  <si>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</si>
  <si>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</si>
  <si>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</si>
  <si>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</si>
  <si>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</si>
  <si>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</si>
  <si>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</si>
  <si>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</si>
  <si>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</si>
  <si>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</si>
  <si>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</si>
  <si>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</si>
  <si>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</si>
  <si>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</si>
  <si>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</si>
  <si>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</si>
  <si>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</si>
  <si>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</si>
  <si>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</si>
  <si>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</si>
  <si>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</si>
  <si>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855 2 02 35304 05 0000 150</t>
  </si>
  <si>
    <t>869 2 02 35302 05 0000 150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</si>
  <si>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</si>
  <si>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</si>
  <si>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</si>
  <si>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</si>
  <si>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</si>
  <si>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</si>
  <si>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</si>
  <si>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</si>
  <si>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</si>
  <si>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</si>
  <si>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</si>
  <si>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</si>
  <si>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</si>
  <si>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</si>
  <si>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</si>
  <si>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</si>
  <si>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</si>
  <si>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</si>
  <si>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</si>
  <si>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</si>
  <si>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</si>
  <si>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</si>
  <si>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</si>
  <si>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</si>
  <si>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</si>
  <si>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Приложение  1</t>
  </si>
  <si>
    <t>%</t>
  </si>
  <si>
    <t>Исполнение</t>
  </si>
  <si>
    <t>182 1 01 02010 01 3000 110</t>
  </si>
  <si>
    <t>182 1 05 02010 02 3000 110</t>
  </si>
  <si>
    <t>182 1 08 03010 01 1050 110</t>
  </si>
  <si>
    <t>182 1 08 03010 01 1060 110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</si>
  <si>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</si>
  <si>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868 1 11 01050 05 0000 120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</si>
  <si>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</si>
  <si>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</si>
  <si>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000 1 11 01000 00 0000 120
</t>
  </si>
  <si>
    <t>868 1 13 01075 05 0000 130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</si>
  <si>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</si>
  <si>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000 1 13 01075 05 0000 130</t>
  </si>
  <si>
    <t>000 1 13 01070 00 0000 130</t>
  </si>
  <si>
    <t>Доходы от оказания информационных услуг</t>
  </si>
  <si>
    <t>869 1 13 02995 05 0000 130</t>
  </si>
  <si>
    <t>000 1 13 02995 05 0000 130</t>
  </si>
  <si>
    <t>Прочие доходы от компенсации затрат бюджетов муниципальных районов</t>
  </si>
  <si>
    <t>000 1 13 02990 00 0000 130</t>
  </si>
  <si>
    <t>Прочие доходы от компенсации затрат государства</t>
  </si>
  <si>
    <t>868 1 14 13050 05 0000 410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</si>
  <si>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</si>
  <si>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</si>
  <si>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</si>
  <si>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</si>
  <si>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920 1 16 01053 01 0035 140</t>
  </si>
  <si>
    <t>962 1 16 01053 01 9000 140</t>
  </si>
  <si>
    <t>962 1 16 01063 01 0101 140</t>
  </si>
  <si>
    <t>962 1 16 01073 01 0027 140</t>
  </si>
  <si>
    <t>962 1 16 01133 01 9000 140</t>
  </si>
  <si>
    <t>962 1 16 01143 01 9000 140</t>
  </si>
  <si>
    <t>962 1 16 01193 01 9000 140</t>
  </si>
  <si>
    <t>962 1 16 01203 01 0021 140</t>
  </si>
  <si>
    <t>188 1 16 10123 01 0051 140</t>
  </si>
  <si>
    <t>868 1 16 01084 01 0000 140</t>
  </si>
  <si>
    <t>000 1 17 00000 00 0000 000</t>
  </si>
  <si>
    <t>ПРОЧИЕ НЕНАЛОГОВЫЕ ДОХОДЫ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</si>
  <si>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</si>
  <si>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</si>
  <si>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000 2 19 35250 05 0000 150</t>
  </si>
  <si>
    <t>869 2 19 35250 05 0000 150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</si>
  <si>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</si>
  <si>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000 2 19 60010 05 0000 150</t>
  </si>
  <si>
    <t>855 2 19 60010 05 0000 150</t>
  </si>
  <si>
    <t>869 2 19 60010 05 0000 150</t>
  </si>
  <si>
    <t xml:space="preserve">Исполнение  </t>
  </si>
  <si>
    <t>182 1 01 02080 01 1000 110</t>
  </si>
  <si>
    <t>962 1 16 01153 01 0006 140</t>
  </si>
  <si>
    <t>081 1 16 10123 01 0051 140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</si>
  <si>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</si>
  <si>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</si>
  <si>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920 1 16 01063 01 0101 140</t>
  </si>
  <si>
    <t>920 1 16 01073 01 0017 140</t>
  </si>
  <si>
    <t>962 1 16 01173 01 0008 140</t>
  </si>
  <si>
    <t>852 2 02 19999 05 1004 150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</si>
  <si>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</si>
  <si>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876 2 02 25519 05 0000 150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</si>
  <si>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</si>
  <si>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</si>
  <si>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>000 2 02 25519 00 0000 150</t>
  </si>
  <si>
    <t xml:space="preserve">Субсидии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</si>
  <si>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</si>
  <si>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</si>
  <si>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</si>
  <si>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</si>
  <si>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 xml:space="preserve">Межбюджетные трансферты, передаваемые бюджетам на поддержку отрасли культуры
</t>
  </si>
  <si>
    <t>182 1 01 02040 01 1000 110</t>
  </si>
  <si>
    <t>048 1 12 01010 01 6000 120</t>
  </si>
  <si>
    <t>048 1 12 01030 01 6000 120</t>
  </si>
  <si>
    <t>048 1 12 01041 01 6000 120</t>
  </si>
  <si>
    <t>048 1 12 01042 01 6000 120</t>
  </si>
  <si>
    <t>855 1 13 02995 05 0000 130</t>
  </si>
  <si>
    <t>000 1 05 00000 00 0000 000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</si>
  <si>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</si>
  <si>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</si>
  <si>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850 2 02 30024 05 3027 150</t>
  </si>
  <si>
    <t>Субвенция на организацию мероприятий при осуществлении деятельности по обращению с животными без владельцев</t>
  </si>
  <si>
    <t>000 2 02 35120 05 0000 150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</si>
  <si>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</si>
  <si>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</si>
  <si>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182 1 05 02000 02 0000 110</t>
  </si>
  <si>
    <t xml:space="preserve"> Гаврилов-Ямского муниципального района ярославской области</t>
  </si>
  <si>
    <t>Уточненный прогноз на 2023 г.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</si>
  <si>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</si>
  <si>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</si>
  <si>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</si>
  <si>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182 1 01 02030 01 1000 110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</si>
  <si>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</si>
  <si>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182 1 01 02030 01 3000 110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</si>
  <si>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</si>
  <si>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</si>
  <si>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</si>
  <si>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182 1 01 02130 01 1000 110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</si>
  <si>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</si>
  <si>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>182 1 01 02140 01 1000 110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</si>
  <si>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</si>
  <si>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>182 1 03 02231 01 0000 110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</si>
  <si>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</si>
  <si>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</si>
  <si>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182 1 03 02241 01 0000 110</t>
  </si>
  <si>
    <t>182 1 03 02251 01 0000 110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</si>
  <si>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</si>
  <si>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182 1 03 02261 01 0000 110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</si>
  <si>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</si>
  <si>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
</t>
  </si>
  <si>
    <t xml:space="preserve"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</si>
  <si>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</si>
  <si>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</si>
  <si>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
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</si>
  <si>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</si>
  <si>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</si>
  <si>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>000 1 09 00000 00 0000 000</t>
  </si>
  <si>
    <t xml:space="preserve">ЗАДОЛЖЕННОСТЬ И ПЕРЕРАСЧЕТЫ ПО ОТМЕНЕННЫМ НАЛОГАМ, СБОРАМ И ИНЫМ ОБЯЗАТЕЛЬНЫМ ПЛАТЕЖАМ
</t>
  </si>
  <si>
    <t xml:space="preserve">Налог на рекламу
</t>
  </si>
  <si>
    <t>000 1 09 07010 00 0000 110</t>
  </si>
  <si>
    <t>182 1 09 07013 05 1000 110</t>
  </si>
  <si>
    <t xml:space="preserve">Налог на рекламу, мобилизуемый на территориях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</si>
  <si>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
</t>
  </si>
  <si>
    <t>000 1 09 07033 05 1000 110</t>
  </si>
  <si>
    <t>182 1 09 07033 05 1000 110</t>
  </si>
  <si>
    <t xml:space="preserve">Прочие местные налоги и сборы,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
</t>
  </si>
  <si>
    <t>000 1 09 07053 05 1000 110</t>
  </si>
  <si>
    <t>182 1 09 07053 05 1000 110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</si>
  <si>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</si>
  <si>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</si>
  <si>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</si>
  <si>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</si>
  <si>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</si>
  <si>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868 1 11 05075 05 0000 120</t>
  </si>
  <si>
    <t>000 1 11 05320 00 0000 120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</si>
  <si>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
</t>
  </si>
  <si>
    <t>000 1 11 05325 05 0000 120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</si>
  <si>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
</t>
  </si>
  <si>
    <t>868 1 11 05325 05 0000 120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</si>
  <si>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</si>
  <si>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</si>
  <si>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</si>
  <si>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</si>
  <si>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</si>
  <si>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</si>
  <si>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</si>
  <si>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</si>
  <si>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</si>
  <si>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</si>
  <si>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</si>
  <si>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</si>
  <si>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</si>
  <si>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</si>
  <si>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</si>
  <si>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</si>
  <si>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</si>
  <si>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</si>
  <si>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</si>
  <si>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</si>
  <si>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</si>
  <si>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</si>
  <si>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</si>
  <si>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</si>
  <si>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</si>
  <si>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</si>
  <si>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</si>
  <si>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</si>
  <si>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</si>
  <si>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</si>
  <si>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</si>
  <si>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</si>
  <si>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868 1 17 05050 05 0000 180</t>
  </si>
  <si>
    <t xml:space="preserve">Прочие неналоговые доходы бюджетов муниципальных районов
</t>
  </si>
  <si>
    <t>Прочие неналоговые доходы бюджетов муниципальных районов</t>
  </si>
  <si>
    <t>000 1 1 7 0500 00 0000 180</t>
  </si>
  <si>
    <t>000 1 17 05050 05 0000 180</t>
  </si>
  <si>
    <t xml:space="preserve">Прочие неналоговые доходы
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</si>
  <si>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</si>
  <si>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Дотации бюджетам муниципальных районов на поддержку мер по обеспечению сбалансированности бюджетов
</t>
  </si>
  <si>
    <t>855 2 02 19999 05 1009 150</t>
  </si>
  <si>
    <t>Прочие дотации бюджетам муниципальных районов (Дотации на реализацию мероприятий по обеспечению обязательных требований охраны объектов образования I-III категорий опасности)</t>
  </si>
  <si>
    <t xml:space="preserve"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</si>
  <si>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858 2 02 20077 05 0000 150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</si>
  <si>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</si>
  <si>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</si>
  <si>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</si>
  <si>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876 2 02 29999 05 2009 150</t>
  </si>
  <si>
    <t>Счубсидия на осуществление деятельности в сфере молодежной политикисоциальными учреждениями молодежи</t>
  </si>
  <si>
    <t xml:space="preserve">Субвенции бюджетам муниципальных районов на предоставление гражданам субсидий на оплату жилого помещения и коммунальных услуг
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</si>
  <si>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детейза счет средств областного бюджета</t>
  </si>
  <si>
    <t xml:space="preserve">Субвенция на организацию образовательного процесса 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</si>
  <si>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</si>
  <si>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</si>
  <si>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 xml:space="preserve"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</si>
  <si>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</si>
  <si>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</si>
  <si>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муниципальных районов на осуществление ежемесячных выплат на детей в возрасте от трех до семи лет включительно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</si>
  <si>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</si>
  <si>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</si>
  <si>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оплату жилищно-коммунальных услуг отдельным категориям граждан
</t>
  </si>
  <si>
    <t xml:space="preserve"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</si>
  <si>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
</t>
  </si>
  <si>
    <t xml:space="preserve">Субвенции бюджетам муниципальных районов на государственную регистрацию актов гражданского состояния
</t>
  </si>
  <si>
    <t xml:space="preserve">Межбюджетные трансферты, передаваемые бюджетам муниципальных районов на поддержку отрасли культуры
</t>
  </si>
  <si>
    <t>858 2 02 49999 05 4007 150</t>
  </si>
  <si>
    <t>Межбюджетные трансферты на оказание госудаственной поддержки отдельным категориям граждан для проведения ремонта жилых помещений и (или) работ, направленных на повышение уровня обеспеченности тх коммунальными услугами</t>
  </si>
  <si>
    <t>000 2 18 00000 00 0000 000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</si>
  <si>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</si>
  <si>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</si>
  <si>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000 218 00000 05 0000 150</t>
  </si>
  <si>
    <t xml:space="preserve">Доходы бюджетов муниципальных районов от возврата организациями остатков субсидий прошлых лет
</t>
  </si>
  <si>
    <t>000 2 18 05000 05 0000 150</t>
  </si>
  <si>
    <t>000 2 18 05010 05 0000 150</t>
  </si>
  <si>
    <t xml:space="preserve">Доходы бюджетов муниципальных районов от возврата бюджетными учреждениями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</si>
  <si>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</si>
  <si>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855 2 18 05010 05 0000 150</t>
  </si>
  <si>
    <t xml:space="preserve">Возврат остатков субвенций на оплату жилищно-коммунальных услуг отдельным категориям граждан из бюджетов муниципальных районов
</t>
  </si>
  <si>
    <t>962 1 16 01203 01 9000 140</t>
  </si>
  <si>
    <t>182 1 01 02020 01 3000 110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</si>
  <si>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</si>
  <si>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858 1 13 02995 05 0000 130</t>
  </si>
  <si>
    <t>Прочие доходы от компенсации затрат бюджетов муницпальных районов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</si>
  <si>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</si>
  <si>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</si>
  <si>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</si>
  <si>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</si>
  <si>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</si>
  <si>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</si>
  <si>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</si>
  <si>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</si>
  <si>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</si>
  <si>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</si>
  <si>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</si>
  <si>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</si>
  <si>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</si>
  <si>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</si>
  <si>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962 1 16 01203 01 0010 140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</si>
  <si>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</si>
  <si>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</si>
  <si>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</si>
  <si>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</si>
  <si>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876 2 02 29999 05 2006 150</t>
  </si>
  <si>
    <t>Субсидия на реализацию мероприятий по патриотическому воспитанию граждан)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</si>
  <si>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</si>
  <si>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</si>
  <si>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</si>
  <si>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</si>
  <si>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</si>
  <si>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858 2 02 40014 05 0000 150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</si>
  <si>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</si>
  <si>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855 2 02 49999 05 4019 150</t>
  </si>
  <si>
    <t>Межбюджетные трансферты на повышение антитеррористической защищенности объектов образования</t>
  </si>
  <si>
    <t>876 1 13 02995 05 0000 130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</si>
  <si>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
</t>
  </si>
  <si>
    <t>962 1 16 01173 01 0007 140</t>
  </si>
  <si>
    <t>962 1 16 01193 01 0013 140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</si>
  <si>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
</t>
  </si>
  <si>
    <t>850 1 16 02020 02 0000 140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</si>
  <si>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</si>
  <si>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858 1 16 07010 05 0000 140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</si>
  <si>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</si>
  <si>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967 1 16 11050 01 0000 140</t>
  </si>
  <si>
    <t>000 2 19 27227 05 0000 150</t>
  </si>
  <si>
    <t xml:space="preserve">Возврат остатков субсидий на софинансирование капитальных вложений в объекты государственной (муниципальной) собственности в рамках нового строительства и реконструкции из бюджетов муниципальных районов
</t>
  </si>
  <si>
    <t>858 2 19 27227 05 0000 150</t>
  </si>
  <si>
    <t>852 1 13 02995 05 0000 130</t>
  </si>
  <si>
    <t>доходов бюджета Гаврилов-Ямского муниципального района Ярославской области за 2023 год в соответствии с классификацией доходов бюджета Российской Федерации</t>
  </si>
  <si>
    <t>Исполнено за 2023 г.</t>
  </si>
  <si>
    <t>000 1 11 09040 00 0000 120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</si>
  <si>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</si>
  <si>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000 1 11 09045 05 0000 120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</si>
  <si>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</si>
  <si>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868 1 11 09045 05 0000 120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</si>
  <si>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</si>
  <si>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</si>
  <si>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850 1 16 07090 05 0000 140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</si>
  <si>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
</t>
  </si>
  <si>
    <t>182 1 16 10129 01 0000 140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</si>
  <si>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</si>
  <si>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850 2 02 19999 05 1008 150</t>
  </si>
  <si>
    <t>Прочие дотации бюджетам муниципальных районов (Дотации на поощрение муниципальных управленческих команд за достижение показателей деятельности органов исполнительной власти)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</si>
  <si>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</si>
  <si>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000 2 02 35163 00 0000 150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</si>
  <si>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</si>
  <si>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</si>
  <si>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</si>
  <si>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 xml:space="preserve">от 23.04.2024  №318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</si>
</sst>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6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2" fillId="0" borderId="1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70"/>
  <sheetViews>
    <sheetView tabSelected="1" zoomScale="98" zoomScaleNormal="98" workbookViewId="0">
      <selection activeCell="H8" sqref="H8"/>
    </sheetView>
  </sheetViews>
  <sheetFormatPr defaultColWidth="9.109375" defaultRowHeight="14.4" x14ac:dyDescent="0.3"/>
  <cols>
    <col min="1" max="1" width="28" style="1" customWidth="1"/>
    <col min="2" max="2" width="49.6640625" style="1" customWidth="1"/>
    <col min="3" max="3" width="19" style="1" customWidth="1"/>
    <col min="4" max="4" width="17.5546875" style="1" customWidth="1"/>
    <col min="5" max="5" width="8.44140625" style="1" customWidth="1"/>
    <col min="6" max="9" width="9.109375" style="1"/>
    <col min="10" max="10" width="14" style="1" bestFit="1" customWidth="1"/>
    <col min="11" max="16384" width="9.109375" style="1"/>
  </cols>
  <sheetData>
    <row r="1" spans="1:8" x14ac:dyDescent="0.3">
      <c r="D1" s="41" t="s">
        <v>231</v>
      </c>
      <c r="E1" s="41"/>
      <c r="G1" s="11"/>
      <c r="H1" s="11"/>
    </row>
    <row r="2" spans="1:8" x14ac:dyDescent="0.3">
      <c r="C2" s="41" t="s">
        <v>157</v>
      </c>
      <c r="D2" s="41"/>
      <c r="E2" s="41"/>
      <c r="G2" s="11"/>
      <c r="H2" s="11"/>
    </row>
    <row r="3" spans="1:8" x14ac:dyDescent="0.3">
      <c r="B3" s="41" t="s">
        <v>314</v>
      </c>
      <c r="C3" s="41"/>
      <c r="D3" s="41"/>
      <c r="E3" s="41"/>
      <c r="G3" s="10"/>
    </row>
    <row r="4" spans="1:8" x14ac:dyDescent="0.3">
      <c r="D4" s="13" t="s">
        <v>514</v>
      </c>
      <c r="E4" s="16"/>
    </row>
    <row r="5" spans="1:8" x14ac:dyDescent="0.3">
      <c r="B5" s="11"/>
      <c r="C5" s="11"/>
    </row>
    <row r="6" spans="1:8" ht="18.75" customHeight="1" x14ac:dyDescent="0.3">
      <c r="A6" s="43" t="s">
        <v>278</v>
      </c>
      <c r="B6" s="43"/>
      <c r="C6" s="43"/>
      <c r="D6" s="43"/>
      <c r="E6" s="43"/>
    </row>
    <row r="7" spans="1:8" ht="45" customHeight="1" x14ac:dyDescent="0.3">
      <c r="A7" s="44" t="s">
        <v>494</v>
      </c>
      <c r="B7" s="44"/>
      <c r="C7" s="44"/>
      <c r="D7" s="44"/>
      <c r="E7" s="44"/>
    </row>
    <row r="8" spans="1:8" ht="31.2" x14ac:dyDescent="0.3">
      <c r="A8" s="42" t="s">
        <v>2</v>
      </c>
      <c r="B8" s="42" t="s">
        <v>3</v>
      </c>
      <c r="C8" s="33" t="s">
        <v>315</v>
      </c>
      <c r="D8" s="40" t="s">
        <v>495</v>
      </c>
      <c r="E8" s="24" t="s">
        <v>233</v>
      </c>
    </row>
    <row r="9" spans="1:8" ht="15.6" x14ac:dyDescent="0.3">
      <c r="A9" s="42"/>
      <c r="B9" s="42"/>
      <c r="C9" s="17" t="s">
        <v>4</v>
      </c>
      <c r="D9" s="18" t="s">
        <v>4</v>
      </c>
      <c r="E9" s="19" t="s">
        <v>232</v>
      </c>
    </row>
    <row r="10" spans="1:8" ht="15.6" x14ac:dyDescent="0.3">
      <c r="A10" s="2" t="s">
        <v>5</v>
      </c>
      <c r="B10" s="3" t="s">
        <v>198</v>
      </c>
      <c r="C10" s="27">
        <f>C11+C23+C29+C37+C40+C51+C69+C75+C94+C109+C144</f>
        <v>143414218</v>
      </c>
      <c r="D10" s="27">
        <f>D11+D23+D29+D37+D40+D51+D69+D75+D94+D109+D144+D44</f>
        <v>153866866.91</v>
      </c>
      <c r="E10" s="34">
        <f>D10/C10*100</f>
        <v>107.2884328037824</v>
      </c>
    </row>
    <row r="11" spans="1:8" ht="15.6" x14ac:dyDescent="0.3">
      <c r="A11" s="2" t="s">
        <v>78</v>
      </c>
      <c r="B11" s="3" t="s">
        <v>197</v>
      </c>
      <c r="C11" s="27">
        <f>C12</f>
        <v>105528000</v>
      </c>
      <c r="D11" s="27">
        <f>D12</f>
        <v>113245863.35999998</v>
      </c>
      <c r="E11" s="34">
        <f t="shared" ref="E11:E29" si="0">D11/C11*100</f>
        <v>107.31356925176254</v>
      </c>
    </row>
    <row r="12" spans="1:8" ht="15.6" x14ac:dyDescent="0.3">
      <c r="A12" s="2" t="s">
        <v>79</v>
      </c>
      <c r="B12" s="3" t="s">
        <v>6</v>
      </c>
      <c r="C12" s="27">
        <f>SUM(C13:C22)</f>
        <v>105528000</v>
      </c>
      <c r="D12" s="27">
        <f>SUM(D13:D22)</f>
        <v>113245863.35999998</v>
      </c>
      <c r="E12" s="34">
        <f t="shared" si="0"/>
        <v>107.31356925176254</v>
      </c>
    </row>
    <row r="13" spans="1:8" ht="195.75" customHeight="1" x14ac:dyDescent="0.3">
      <c r="A13" s="4" t="s">
        <v>167</v>
      </c>
      <c r="B13" s="5" t="s">
        <v>316</v>
      </c>
      <c r="C13" s="28">
        <v>100592000</v>
      </c>
      <c r="D13" s="28">
        <v>107974776.45999999</v>
      </c>
      <c r="E13" s="35">
        <f t="shared" si="0"/>
        <v>107.33932764036902</v>
      </c>
    </row>
    <row r="14" spans="1:8" ht="200.25" customHeight="1" x14ac:dyDescent="0.3">
      <c r="A14" s="4" t="s">
        <v>234</v>
      </c>
      <c r="B14" s="5" t="s">
        <v>317</v>
      </c>
      <c r="C14" s="28">
        <v>0</v>
      </c>
      <c r="D14" s="28">
        <v>-3894.68</v>
      </c>
      <c r="E14" s="35">
        <v>0</v>
      </c>
    </row>
    <row r="15" spans="1:8" ht="211.5" customHeight="1" x14ac:dyDescent="0.3">
      <c r="A15" s="4" t="s">
        <v>168</v>
      </c>
      <c r="B15" s="5" t="s">
        <v>318</v>
      </c>
      <c r="C15" s="28">
        <v>200000</v>
      </c>
      <c r="D15" s="28">
        <v>188794.12</v>
      </c>
      <c r="E15" s="35">
        <f t="shared" si="0"/>
        <v>94.397059999999996</v>
      </c>
    </row>
    <row r="16" spans="1:8" ht="211.5" customHeight="1" x14ac:dyDescent="0.3">
      <c r="A16" s="4" t="s">
        <v>446</v>
      </c>
      <c r="B16" s="5" t="s">
        <v>447</v>
      </c>
      <c r="C16" s="28">
        <v>0</v>
      </c>
      <c r="D16" s="28">
        <v>680</v>
      </c>
      <c r="E16" s="35">
        <v>0</v>
      </c>
    </row>
    <row r="17" spans="1:5" ht="135" customHeight="1" x14ac:dyDescent="0.3">
      <c r="A17" s="4" t="s">
        <v>319</v>
      </c>
      <c r="B17" s="5" t="s">
        <v>320</v>
      </c>
      <c r="C17" s="28">
        <v>1543000</v>
      </c>
      <c r="D17" s="28">
        <v>1578123.27</v>
      </c>
      <c r="E17" s="35">
        <f t="shared" si="0"/>
        <v>102.27629747245626</v>
      </c>
    </row>
    <row r="18" spans="1:5" ht="120.75" customHeight="1" x14ac:dyDescent="0.3">
      <c r="A18" s="4" t="s">
        <v>321</v>
      </c>
      <c r="B18" s="5" t="s">
        <v>322</v>
      </c>
      <c r="C18" s="28">
        <v>0</v>
      </c>
      <c r="D18" s="28">
        <v>17895.95</v>
      </c>
      <c r="E18" s="35">
        <v>0</v>
      </c>
    </row>
    <row r="19" spans="1:5" ht="187.2" x14ac:dyDescent="0.3">
      <c r="A19" s="4" t="s">
        <v>299</v>
      </c>
      <c r="B19" s="5" t="s">
        <v>323</v>
      </c>
      <c r="C19" s="28">
        <v>1273000</v>
      </c>
      <c r="D19" s="28">
        <v>1373659.95</v>
      </c>
      <c r="E19" s="35">
        <v>0</v>
      </c>
    </row>
    <row r="20" spans="1:5" ht="249.6" x14ac:dyDescent="0.3">
      <c r="A20" s="4" t="s">
        <v>279</v>
      </c>
      <c r="B20" s="5" t="s">
        <v>324</v>
      </c>
      <c r="C20" s="28">
        <v>750000</v>
      </c>
      <c r="D20" s="28">
        <v>793616.08</v>
      </c>
      <c r="E20" s="35">
        <f>D20/C20*100</f>
        <v>105.81547733333332</v>
      </c>
    </row>
    <row r="21" spans="1:5" ht="124.8" x14ac:dyDescent="0.3">
      <c r="A21" s="4" t="s">
        <v>325</v>
      </c>
      <c r="B21" s="5" t="s">
        <v>326</v>
      </c>
      <c r="C21" s="28">
        <v>570000</v>
      </c>
      <c r="D21" s="28">
        <v>593896.95999999996</v>
      </c>
      <c r="E21" s="35">
        <f t="shared" ref="E21:E22" si="1">D21/C21*100</f>
        <v>104.19244912280701</v>
      </c>
    </row>
    <row r="22" spans="1:5" ht="124.8" x14ac:dyDescent="0.3">
      <c r="A22" s="4" t="s">
        <v>327</v>
      </c>
      <c r="B22" s="5" t="s">
        <v>328</v>
      </c>
      <c r="C22" s="28">
        <v>600000</v>
      </c>
      <c r="D22" s="28">
        <v>728315.25</v>
      </c>
      <c r="E22" s="35">
        <f t="shared" si="1"/>
        <v>121.385875</v>
      </c>
    </row>
    <row r="23" spans="1:5" ht="46.8" x14ac:dyDescent="0.3">
      <c r="A23" s="2" t="s">
        <v>7</v>
      </c>
      <c r="B23" s="3" t="s">
        <v>195</v>
      </c>
      <c r="C23" s="27">
        <f>C24</f>
        <v>8990000</v>
      </c>
      <c r="D23" s="27">
        <f>D24</f>
        <v>9222698.8000000007</v>
      </c>
      <c r="E23" s="34">
        <f t="shared" si="0"/>
        <v>102.58841824249167</v>
      </c>
    </row>
    <row r="24" spans="1:5" ht="36" customHeight="1" x14ac:dyDescent="0.3">
      <c r="A24" s="6" t="s">
        <v>8</v>
      </c>
      <c r="B24" s="7" t="s">
        <v>163</v>
      </c>
      <c r="C24" s="29">
        <f>C25+C26+C27+C28</f>
        <v>8990000</v>
      </c>
      <c r="D24" s="29">
        <f>D25+D26+D27+D28</f>
        <v>9222698.8000000007</v>
      </c>
      <c r="E24" s="35">
        <f t="shared" si="0"/>
        <v>102.58841824249167</v>
      </c>
    </row>
    <row r="25" spans="1:5" ht="171.6" x14ac:dyDescent="0.3">
      <c r="A25" s="4" t="s">
        <v>329</v>
      </c>
      <c r="B25" s="5" t="s">
        <v>330</v>
      </c>
      <c r="C25" s="28">
        <v>4675700</v>
      </c>
      <c r="D25" s="28">
        <v>4778782.99</v>
      </c>
      <c r="E25" s="35">
        <f t="shared" si="0"/>
        <v>102.20465363474989</v>
      </c>
    </row>
    <row r="26" spans="1:5" ht="210.75" customHeight="1" x14ac:dyDescent="0.3">
      <c r="A26" s="4" t="s">
        <v>332</v>
      </c>
      <c r="B26" s="5" t="s">
        <v>331</v>
      </c>
      <c r="C26" s="28">
        <v>23300</v>
      </c>
      <c r="D26" s="28">
        <v>24959.08</v>
      </c>
      <c r="E26" s="35">
        <f t="shared" si="0"/>
        <v>107.12051502145923</v>
      </c>
    </row>
    <row r="27" spans="1:5" ht="171.6" x14ac:dyDescent="0.3">
      <c r="A27" s="4" t="s">
        <v>333</v>
      </c>
      <c r="B27" s="5" t="s">
        <v>334</v>
      </c>
      <c r="C27" s="28">
        <v>4853600</v>
      </c>
      <c r="D27" s="28">
        <v>4939245.12</v>
      </c>
      <c r="E27" s="35">
        <f t="shared" si="0"/>
        <v>101.76456897972639</v>
      </c>
    </row>
    <row r="28" spans="1:5" ht="171.6" x14ac:dyDescent="0.3">
      <c r="A28" s="4" t="s">
        <v>335</v>
      </c>
      <c r="B28" s="5" t="s">
        <v>336</v>
      </c>
      <c r="C28" s="28">
        <v>-562600</v>
      </c>
      <c r="D28" s="28">
        <v>-520288.39</v>
      </c>
      <c r="E28" s="35">
        <f t="shared" si="0"/>
        <v>92.479273018130115</v>
      </c>
    </row>
    <row r="29" spans="1:5" ht="15.6" x14ac:dyDescent="0.3">
      <c r="A29" s="2" t="s">
        <v>305</v>
      </c>
      <c r="B29" s="3" t="s">
        <v>196</v>
      </c>
      <c r="C29" s="27">
        <f>C30+C33+C35</f>
        <v>1620000</v>
      </c>
      <c r="D29" s="27">
        <f>D30+D33+D35</f>
        <v>1780012.5</v>
      </c>
      <c r="E29" s="35">
        <f t="shared" si="0"/>
        <v>109.87731481481482</v>
      </c>
    </row>
    <row r="30" spans="1:5" ht="31.2" x14ac:dyDescent="0.3">
      <c r="A30" s="6" t="s">
        <v>313</v>
      </c>
      <c r="B30" s="7" t="s">
        <v>1</v>
      </c>
      <c r="C30" s="29">
        <v>0</v>
      </c>
      <c r="D30" s="29">
        <f>SUM(D31:D32)</f>
        <v>159805.35</v>
      </c>
      <c r="E30" s="35">
        <v>0</v>
      </c>
    </row>
    <row r="31" spans="1:5" ht="93.6" x14ac:dyDescent="0.3">
      <c r="A31" s="4" t="s">
        <v>169</v>
      </c>
      <c r="B31" s="5" t="s">
        <v>337</v>
      </c>
      <c r="C31" s="28">
        <v>0</v>
      </c>
      <c r="D31" s="28">
        <v>159555.62</v>
      </c>
      <c r="E31" s="35">
        <v>0</v>
      </c>
    </row>
    <row r="32" spans="1:5" ht="93.6" x14ac:dyDescent="0.3">
      <c r="A32" s="4" t="s">
        <v>235</v>
      </c>
      <c r="B32" s="5" t="s">
        <v>338</v>
      </c>
      <c r="C32" s="28">
        <v>0</v>
      </c>
      <c r="D32" s="28">
        <v>249.73</v>
      </c>
      <c r="E32" s="35">
        <v>0</v>
      </c>
    </row>
    <row r="33" spans="1:5" ht="15.6" x14ac:dyDescent="0.3">
      <c r="A33" s="6" t="s">
        <v>9</v>
      </c>
      <c r="B33" s="7" t="s">
        <v>0</v>
      </c>
      <c r="C33" s="29">
        <f>C34</f>
        <v>640000</v>
      </c>
      <c r="D33" s="29">
        <f>D34</f>
        <v>639848.07999999996</v>
      </c>
      <c r="E33" s="35">
        <f t="shared" ref="E33:E42" si="2">D33/C33*100</f>
        <v>99.97626249999999</v>
      </c>
    </row>
    <row r="34" spans="1:5" ht="78" x14ac:dyDescent="0.3">
      <c r="A34" s="4" t="s">
        <v>170</v>
      </c>
      <c r="B34" s="12" t="s">
        <v>339</v>
      </c>
      <c r="C34" s="28">
        <v>640000</v>
      </c>
      <c r="D34" s="28">
        <v>639848.07999999996</v>
      </c>
      <c r="E34" s="35">
        <f t="shared" si="2"/>
        <v>99.97626249999999</v>
      </c>
    </row>
    <row r="35" spans="1:5" ht="31.2" x14ac:dyDescent="0.3">
      <c r="A35" s="6" t="s">
        <v>10</v>
      </c>
      <c r="B35" s="7" t="s">
        <v>11</v>
      </c>
      <c r="C35" s="29">
        <f>C36</f>
        <v>980000</v>
      </c>
      <c r="D35" s="29">
        <f>D36</f>
        <v>980359.07</v>
      </c>
      <c r="E35" s="35">
        <f t="shared" si="2"/>
        <v>100.03663979591838</v>
      </c>
    </row>
    <row r="36" spans="1:5" ht="124.8" x14ac:dyDescent="0.3">
      <c r="A36" s="6" t="s">
        <v>171</v>
      </c>
      <c r="B36" s="5" t="s">
        <v>340</v>
      </c>
      <c r="C36" s="28">
        <v>980000</v>
      </c>
      <c r="D36" s="28">
        <v>980359.07</v>
      </c>
      <c r="E36" s="35">
        <f t="shared" si="2"/>
        <v>100.03663979591838</v>
      </c>
    </row>
    <row r="37" spans="1:5" ht="46.8" x14ac:dyDescent="0.3">
      <c r="A37" s="2" t="s">
        <v>77</v>
      </c>
      <c r="B37" s="3" t="s">
        <v>199</v>
      </c>
      <c r="C37" s="27">
        <f>C38</f>
        <v>3661000</v>
      </c>
      <c r="D37" s="27">
        <f>D38</f>
        <v>3662295.39</v>
      </c>
      <c r="E37" s="34">
        <f t="shared" si="2"/>
        <v>100.03538350177547</v>
      </c>
    </row>
    <row r="38" spans="1:5" ht="15.6" x14ac:dyDescent="0.3">
      <c r="A38" s="6" t="s">
        <v>12</v>
      </c>
      <c r="B38" s="7" t="s">
        <v>13</v>
      </c>
      <c r="C38" s="29">
        <f>C39</f>
        <v>3661000</v>
      </c>
      <c r="D38" s="29">
        <f>D39</f>
        <v>3662295.39</v>
      </c>
      <c r="E38" s="34">
        <f t="shared" si="2"/>
        <v>100.03538350177547</v>
      </c>
    </row>
    <row r="39" spans="1:5" ht="109.2" x14ac:dyDescent="0.3">
      <c r="A39" s="4" t="s">
        <v>172</v>
      </c>
      <c r="B39" s="5" t="s">
        <v>341</v>
      </c>
      <c r="C39" s="28">
        <v>3661000</v>
      </c>
      <c r="D39" s="28">
        <v>3662295.39</v>
      </c>
      <c r="E39" s="35">
        <f t="shared" si="2"/>
        <v>100.03538350177547</v>
      </c>
    </row>
    <row r="40" spans="1:5" ht="15.6" x14ac:dyDescent="0.3">
      <c r="A40" s="2" t="s">
        <v>14</v>
      </c>
      <c r="B40" s="3" t="s">
        <v>200</v>
      </c>
      <c r="C40" s="27">
        <f>C41</f>
        <v>3318500</v>
      </c>
      <c r="D40" s="27">
        <f>D41</f>
        <v>3376853.0999999996</v>
      </c>
      <c r="E40" s="34">
        <f t="shared" si="2"/>
        <v>101.75841795992164</v>
      </c>
    </row>
    <row r="41" spans="1:5" ht="46.8" x14ac:dyDescent="0.3">
      <c r="A41" s="6" t="s">
        <v>15</v>
      </c>
      <c r="B41" s="7" t="s">
        <v>84</v>
      </c>
      <c r="C41" s="27">
        <f>SUM(C42:C43)</f>
        <v>3318500</v>
      </c>
      <c r="D41" s="27">
        <f>SUM(D42:D43)</f>
        <v>3376853.0999999996</v>
      </c>
      <c r="E41" s="34">
        <f t="shared" si="2"/>
        <v>101.75841795992164</v>
      </c>
    </row>
    <row r="42" spans="1:5" ht="93.6" x14ac:dyDescent="0.3">
      <c r="A42" s="4" t="s">
        <v>236</v>
      </c>
      <c r="B42" s="5" t="s">
        <v>342</v>
      </c>
      <c r="C42" s="28">
        <v>3287500</v>
      </c>
      <c r="D42" s="28">
        <v>3330076.51</v>
      </c>
      <c r="E42" s="35">
        <f t="shared" si="2"/>
        <v>101.29510296577946</v>
      </c>
    </row>
    <row r="43" spans="1:5" ht="124.8" x14ac:dyDescent="0.3">
      <c r="A43" s="4" t="s">
        <v>237</v>
      </c>
      <c r="B43" s="5" t="s">
        <v>343</v>
      </c>
      <c r="C43" s="28">
        <v>31000</v>
      </c>
      <c r="D43" s="28">
        <v>46776.59</v>
      </c>
      <c r="E43" s="35">
        <f>D43/C43*100</f>
        <v>150.89222580645162</v>
      </c>
    </row>
    <row r="44" spans="1:5" ht="62.4" x14ac:dyDescent="0.3">
      <c r="A44" s="2" t="s">
        <v>344</v>
      </c>
      <c r="B44" s="3" t="s">
        <v>345</v>
      </c>
      <c r="C44" s="27">
        <f>C45+C47+C49</f>
        <v>0</v>
      </c>
      <c r="D44" s="27">
        <f>D45+D47+D49</f>
        <v>-2780</v>
      </c>
      <c r="E44" s="34">
        <v>0</v>
      </c>
    </row>
    <row r="45" spans="1:5" ht="31.2" x14ac:dyDescent="0.3">
      <c r="A45" s="6" t="s">
        <v>347</v>
      </c>
      <c r="B45" s="7" t="s">
        <v>346</v>
      </c>
      <c r="C45" s="29">
        <f>C46</f>
        <v>0</v>
      </c>
      <c r="D45" s="29">
        <f>D46</f>
        <v>-93</v>
      </c>
      <c r="E45" s="35">
        <v>0</v>
      </c>
    </row>
    <row r="46" spans="1:5" ht="93.6" x14ac:dyDescent="0.3">
      <c r="A46" s="4" t="s">
        <v>348</v>
      </c>
      <c r="B46" s="5" t="s">
        <v>349</v>
      </c>
      <c r="C46" s="28">
        <v>0</v>
      </c>
      <c r="D46" s="28">
        <v>-93</v>
      </c>
      <c r="E46" s="35">
        <v>0</v>
      </c>
    </row>
    <row r="47" spans="1:5" ht="140.4" x14ac:dyDescent="0.3">
      <c r="A47" s="6" t="s">
        <v>351</v>
      </c>
      <c r="B47" s="7" t="s">
        <v>350</v>
      </c>
      <c r="C47" s="29">
        <f>C48</f>
        <v>0</v>
      </c>
      <c r="D47" s="29">
        <f>D48</f>
        <v>-135</v>
      </c>
      <c r="E47" s="35">
        <v>0</v>
      </c>
    </row>
    <row r="48" spans="1:5" ht="140.4" x14ac:dyDescent="0.3">
      <c r="A48" s="4" t="s">
        <v>352</v>
      </c>
      <c r="B48" s="5" t="s">
        <v>350</v>
      </c>
      <c r="C48" s="28">
        <v>0</v>
      </c>
      <c r="D48" s="28">
        <v>-135</v>
      </c>
      <c r="E48" s="35">
        <v>0</v>
      </c>
    </row>
    <row r="49" spans="1:5" ht="93.6" x14ac:dyDescent="0.3">
      <c r="A49" s="6" t="s">
        <v>354</v>
      </c>
      <c r="B49" s="7" t="s">
        <v>353</v>
      </c>
      <c r="C49" s="29">
        <f>C50</f>
        <v>0</v>
      </c>
      <c r="D49" s="29">
        <f>D50</f>
        <v>-2552</v>
      </c>
      <c r="E49" s="35">
        <v>0</v>
      </c>
    </row>
    <row r="50" spans="1:5" ht="93.6" x14ac:dyDescent="0.3">
      <c r="A50" s="4" t="s">
        <v>355</v>
      </c>
      <c r="B50" s="5" t="s">
        <v>353</v>
      </c>
      <c r="C50" s="28">
        <v>0</v>
      </c>
      <c r="D50" s="28">
        <v>-2552</v>
      </c>
      <c r="E50" s="35">
        <v>0</v>
      </c>
    </row>
    <row r="51" spans="1:5" ht="51" customHeight="1" x14ac:dyDescent="0.3">
      <c r="A51" s="2" t="s">
        <v>75</v>
      </c>
      <c r="B51" s="3" t="s">
        <v>201</v>
      </c>
      <c r="C51" s="27">
        <f>C55+C52+C63</f>
        <v>6215370</v>
      </c>
      <c r="D51" s="27">
        <f>D55+D52+D66</f>
        <v>6824796.3999999985</v>
      </c>
      <c r="E51" s="34">
        <f t="shared" ref="E51:E53" si="3">D51/C51*100</f>
        <v>109.80515077943869</v>
      </c>
    </row>
    <row r="52" spans="1:5" ht="51" customHeight="1" x14ac:dyDescent="0.3">
      <c r="A52" s="2" t="s">
        <v>242</v>
      </c>
      <c r="B52" s="3" t="s">
        <v>241</v>
      </c>
      <c r="C52" s="27">
        <f>C53</f>
        <v>12000</v>
      </c>
      <c r="D52" s="27">
        <f>D53</f>
        <v>11650.06</v>
      </c>
      <c r="E52" s="34">
        <f t="shared" si="3"/>
        <v>97.083833333333331</v>
      </c>
    </row>
    <row r="53" spans="1:5" ht="51" customHeight="1" x14ac:dyDescent="0.3">
      <c r="A53" s="6" t="s">
        <v>240</v>
      </c>
      <c r="B53" s="7" t="s">
        <v>238</v>
      </c>
      <c r="C53" s="27">
        <f>C54</f>
        <v>12000</v>
      </c>
      <c r="D53" s="27">
        <f>D54</f>
        <v>11650.06</v>
      </c>
      <c r="E53" s="35">
        <f t="shared" si="3"/>
        <v>97.083833333333331</v>
      </c>
    </row>
    <row r="54" spans="1:5" ht="84" customHeight="1" x14ac:dyDescent="0.3">
      <c r="A54" s="4" t="s">
        <v>239</v>
      </c>
      <c r="B54" s="5" t="s">
        <v>356</v>
      </c>
      <c r="C54" s="28">
        <v>12000</v>
      </c>
      <c r="D54" s="28">
        <v>11650.06</v>
      </c>
      <c r="E54" s="36">
        <f>D54/C54*100</f>
        <v>97.083833333333331</v>
      </c>
    </row>
    <row r="55" spans="1:5" ht="153" customHeight="1" x14ac:dyDescent="0.3">
      <c r="A55" s="6" t="s">
        <v>76</v>
      </c>
      <c r="B55" s="7" t="s">
        <v>16</v>
      </c>
      <c r="C55" s="29">
        <f>C56+C59+C62</f>
        <v>6200000</v>
      </c>
      <c r="D55" s="29">
        <f>D56+D59+D62+D63</f>
        <v>6807353.2999999989</v>
      </c>
      <c r="E55" s="35">
        <f t="shared" ref="E55:E86" si="4">D55/C55*100</f>
        <v>109.79602096774192</v>
      </c>
    </row>
    <row r="56" spans="1:5" ht="78" x14ac:dyDescent="0.3">
      <c r="A56" s="6" t="s">
        <v>17</v>
      </c>
      <c r="B56" s="7" t="s">
        <v>173</v>
      </c>
      <c r="C56" s="29">
        <f>C57+C58</f>
        <v>3820000</v>
      </c>
      <c r="D56" s="29">
        <f>D57+D58</f>
        <v>4207204.55</v>
      </c>
      <c r="E56" s="35">
        <f t="shared" si="4"/>
        <v>110.1362447643979</v>
      </c>
    </row>
    <row r="57" spans="1:5" ht="140.4" x14ac:dyDescent="0.3">
      <c r="A57" s="4" t="s">
        <v>18</v>
      </c>
      <c r="B57" s="5" t="s">
        <v>357</v>
      </c>
      <c r="C57" s="28">
        <v>3020000</v>
      </c>
      <c r="D57" s="28">
        <v>3271134.61</v>
      </c>
      <c r="E57" s="35">
        <f t="shared" si="4"/>
        <v>108.31571556291391</v>
      </c>
    </row>
    <row r="58" spans="1:5" ht="124.8" x14ac:dyDescent="0.3">
      <c r="A58" s="4" t="s">
        <v>19</v>
      </c>
      <c r="B58" s="5" t="s">
        <v>358</v>
      </c>
      <c r="C58" s="28">
        <v>800000</v>
      </c>
      <c r="D58" s="28">
        <v>936069.94</v>
      </c>
      <c r="E58" s="35">
        <f t="shared" si="4"/>
        <v>117.0087425</v>
      </c>
    </row>
    <row r="59" spans="1:5" ht="109.2" x14ac:dyDescent="0.3">
      <c r="A59" s="6" t="s">
        <v>20</v>
      </c>
      <c r="B59" s="8" t="s">
        <v>174</v>
      </c>
      <c r="C59" s="29">
        <f>C60</f>
        <v>380000</v>
      </c>
      <c r="D59" s="29">
        <f>D60</f>
        <v>377329.88</v>
      </c>
      <c r="E59" s="35">
        <f t="shared" si="4"/>
        <v>99.297336842105267</v>
      </c>
    </row>
    <row r="60" spans="1:5" ht="124.8" x14ac:dyDescent="0.3">
      <c r="A60" s="4" t="s">
        <v>21</v>
      </c>
      <c r="B60" s="5" t="s">
        <v>359</v>
      </c>
      <c r="C60" s="28">
        <v>380000</v>
      </c>
      <c r="D60" s="28">
        <v>377329.88</v>
      </c>
      <c r="E60" s="35">
        <f t="shared" si="4"/>
        <v>99.297336842105267</v>
      </c>
    </row>
    <row r="61" spans="1:5" ht="62.4" x14ac:dyDescent="0.3">
      <c r="A61" s="6" t="s">
        <v>80</v>
      </c>
      <c r="B61" s="7" t="s">
        <v>164</v>
      </c>
      <c r="C61" s="29">
        <f>C62</f>
        <v>2000000</v>
      </c>
      <c r="D61" s="29">
        <f>D62</f>
        <v>2216680.86</v>
      </c>
      <c r="E61" s="35">
        <f t="shared" si="4"/>
        <v>110.83404299999999</v>
      </c>
    </row>
    <row r="62" spans="1:5" ht="62.4" x14ac:dyDescent="0.3">
      <c r="A62" s="4" t="s">
        <v>361</v>
      </c>
      <c r="B62" s="5" t="s">
        <v>360</v>
      </c>
      <c r="C62" s="28">
        <v>2000000</v>
      </c>
      <c r="D62" s="28">
        <v>2216680.86</v>
      </c>
      <c r="E62" s="35">
        <f t="shared" si="4"/>
        <v>110.83404299999999</v>
      </c>
    </row>
    <row r="63" spans="1:5" ht="78" x14ac:dyDescent="0.3">
      <c r="A63" s="6" t="s">
        <v>362</v>
      </c>
      <c r="B63" s="7" t="s">
        <v>363</v>
      </c>
      <c r="C63" s="29">
        <f>C64</f>
        <v>3370</v>
      </c>
      <c r="D63" s="29">
        <f>D64</f>
        <v>6138.01</v>
      </c>
      <c r="E63" s="35">
        <f t="shared" si="4"/>
        <v>182.13679525222551</v>
      </c>
    </row>
    <row r="64" spans="1:5" ht="140.4" x14ac:dyDescent="0.3">
      <c r="A64" s="6" t="s">
        <v>364</v>
      </c>
      <c r="B64" s="7" t="s">
        <v>365</v>
      </c>
      <c r="C64" s="29">
        <f>C65</f>
        <v>3370</v>
      </c>
      <c r="D64" s="29">
        <f>D65</f>
        <v>6138.01</v>
      </c>
      <c r="E64" s="35">
        <f t="shared" si="4"/>
        <v>182.13679525222551</v>
      </c>
    </row>
    <row r="65" spans="1:5" ht="140.4" x14ac:dyDescent="0.3">
      <c r="A65" s="4" t="s">
        <v>366</v>
      </c>
      <c r="B65" s="5" t="s">
        <v>365</v>
      </c>
      <c r="C65" s="28">
        <v>3370</v>
      </c>
      <c r="D65" s="28">
        <v>6138.01</v>
      </c>
      <c r="E65" s="35">
        <f t="shared" si="4"/>
        <v>182.13679525222551</v>
      </c>
    </row>
    <row r="66" spans="1:5" ht="124.8" x14ac:dyDescent="0.3">
      <c r="A66" s="6" t="s">
        <v>496</v>
      </c>
      <c r="B66" s="7" t="s">
        <v>497</v>
      </c>
      <c r="C66" s="29">
        <f>C67</f>
        <v>0</v>
      </c>
      <c r="D66" s="29">
        <f>D67</f>
        <v>5793.04</v>
      </c>
      <c r="E66" s="35">
        <v>0</v>
      </c>
    </row>
    <row r="67" spans="1:5" ht="124.8" x14ac:dyDescent="0.3">
      <c r="A67" s="6" t="s">
        <v>498</v>
      </c>
      <c r="B67" s="7" t="s">
        <v>499</v>
      </c>
      <c r="C67" s="29">
        <f>C68</f>
        <v>0</v>
      </c>
      <c r="D67" s="29">
        <f>D68</f>
        <v>5793.04</v>
      </c>
      <c r="E67" s="35">
        <v>0</v>
      </c>
    </row>
    <row r="68" spans="1:5" ht="124.8" x14ac:dyDescent="0.3">
      <c r="A68" s="4" t="s">
        <v>500</v>
      </c>
      <c r="B68" s="5" t="s">
        <v>499</v>
      </c>
      <c r="C68" s="28">
        <v>0</v>
      </c>
      <c r="D68" s="28">
        <v>5793.04</v>
      </c>
      <c r="E68" s="35">
        <v>0</v>
      </c>
    </row>
    <row r="69" spans="1:5" ht="31.2" x14ac:dyDescent="0.3">
      <c r="A69" s="2" t="s">
        <v>22</v>
      </c>
      <c r="B69" s="3" t="s">
        <v>175</v>
      </c>
      <c r="C69" s="27">
        <f>C70</f>
        <v>434000</v>
      </c>
      <c r="D69" s="27">
        <f>D70</f>
        <v>432850.89</v>
      </c>
      <c r="E69" s="34">
        <f t="shared" si="4"/>
        <v>99.735228110599081</v>
      </c>
    </row>
    <row r="70" spans="1:5" ht="31.2" x14ac:dyDescent="0.3">
      <c r="A70" s="6" t="s">
        <v>81</v>
      </c>
      <c r="B70" s="7" t="s">
        <v>23</v>
      </c>
      <c r="C70" s="29">
        <f>C71+C72+C73+C74</f>
        <v>434000</v>
      </c>
      <c r="D70" s="29">
        <f>SUM(D71:D74)</f>
        <v>432850.89</v>
      </c>
      <c r="E70" s="35">
        <f t="shared" si="4"/>
        <v>99.735228110599081</v>
      </c>
    </row>
    <row r="71" spans="1:5" ht="95.25" customHeight="1" x14ac:dyDescent="0.3">
      <c r="A71" s="4" t="s">
        <v>300</v>
      </c>
      <c r="B71" s="5" t="s">
        <v>367</v>
      </c>
      <c r="C71" s="28">
        <v>84000</v>
      </c>
      <c r="D71" s="28">
        <v>83834</v>
      </c>
      <c r="E71" s="35">
        <f t="shared" si="4"/>
        <v>99.802380952380958</v>
      </c>
    </row>
    <row r="72" spans="1:5" ht="93.6" x14ac:dyDescent="0.3">
      <c r="A72" s="4" t="s">
        <v>301</v>
      </c>
      <c r="B72" s="5" t="s">
        <v>368</v>
      </c>
      <c r="C72" s="28">
        <v>4000</v>
      </c>
      <c r="D72" s="28">
        <v>3410.85</v>
      </c>
      <c r="E72" s="35">
        <f t="shared" si="4"/>
        <v>85.271249999999995</v>
      </c>
    </row>
    <row r="73" spans="1:5" ht="93.6" x14ac:dyDescent="0.3">
      <c r="A73" s="4" t="s">
        <v>302</v>
      </c>
      <c r="B73" s="5" t="s">
        <v>369</v>
      </c>
      <c r="C73" s="28">
        <v>68000</v>
      </c>
      <c r="D73" s="28">
        <v>67521.440000000002</v>
      </c>
      <c r="E73" s="35">
        <f t="shared" si="4"/>
        <v>99.29623529411765</v>
      </c>
    </row>
    <row r="74" spans="1:5" ht="93.6" x14ac:dyDescent="0.3">
      <c r="A74" s="4" t="s">
        <v>303</v>
      </c>
      <c r="B74" s="5" t="s">
        <v>370</v>
      </c>
      <c r="C74" s="28">
        <v>278000</v>
      </c>
      <c r="D74" s="28">
        <v>278084.59999999998</v>
      </c>
      <c r="E74" s="35">
        <f t="shared" si="4"/>
        <v>100.03043165467625</v>
      </c>
    </row>
    <row r="75" spans="1:5" ht="36" customHeight="1" x14ac:dyDescent="0.3">
      <c r="A75" s="2" t="s">
        <v>24</v>
      </c>
      <c r="B75" s="3" t="s">
        <v>202</v>
      </c>
      <c r="C75" s="27">
        <f>C76+C83</f>
        <v>6958633</v>
      </c>
      <c r="D75" s="27">
        <f>D76+D83</f>
        <v>7542439.0800000001</v>
      </c>
      <c r="E75" s="34">
        <f t="shared" si="4"/>
        <v>108.38966618874713</v>
      </c>
    </row>
    <row r="76" spans="1:5" ht="25.5" customHeight="1" x14ac:dyDescent="0.3">
      <c r="A76" s="2" t="s">
        <v>25</v>
      </c>
      <c r="B76" s="3" t="s">
        <v>26</v>
      </c>
      <c r="C76" s="27">
        <f>C80+C77</f>
        <v>6758633</v>
      </c>
      <c r="D76" s="27">
        <f>D80+D77</f>
        <v>6759433</v>
      </c>
      <c r="E76" s="34">
        <f t="shared" si="4"/>
        <v>100.01183671313414</v>
      </c>
    </row>
    <row r="77" spans="1:5" ht="25.5" customHeight="1" x14ac:dyDescent="0.3">
      <c r="A77" s="2" t="s">
        <v>246</v>
      </c>
      <c r="B77" s="20" t="s">
        <v>247</v>
      </c>
      <c r="C77" s="27">
        <f>C78</f>
        <v>70000</v>
      </c>
      <c r="D77" s="27">
        <f>D78</f>
        <v>70800</v>
      </c>
      <c r="E77" s="34">
        <f t="shared" si="4"/>
        <v>101.14285714285714</v>
      </c>
    </row>
    <row r="78" spans="1:5" ht="62.4" x14ac:dyDescent="0.3">
      <c r="A78" s="6" t="s">
        <v>245</v>
      </c>
      <c r="B78" s="7" t="s">
        <v>244</v>
      </c>
      <c r="C78" s="29">
        <f>C79</f>
        <v>70000</v>
      </c>
      <c r="D78" s="29">
        <f>D79</f>
        <v>70800</v>
      </c>
      <c r="E78" s="35">
        <f t="shared" si="4"/>
        <v>101.14285714285714</v>
      </c>
    </row>
    <row r="79" spans="1:5" ht="78" x14ac:dyDescent="0.3">
      <c r="A79" s="4" t="s">
        <v>243</v>
      </c>
      <c r="B79" s="5" t="s">
        <v>371</v>
      </c>
      <c r="C79" s="28">
        <v>70000</v>
      </c>
      <c r="D79" s="28">
        <v>70800</v>
      </c>
      <c r="E79" s="35">
        <f>D79/C79*100</f>
        <v>101.14285714285714</v>
      </c>
    </row>
    <row r="80" spans="1:5" ht="46.8" x14ac:dyDescent="0.3">
      <c r="A80" s="2" t="s">
        <v>27</v>
      </c>
      <c r="B80" s="3" t="s">
        <v>176</v>
      </c>
      <c r="C80" s="27">
        <f>C81</f>
        <v>6688633</v>
      </c>
      <c r="D80" s="27">
        <f>D81</f>
        <v>6688633</v>
      </c>
      <c r="E80" s="34">
        <f t="shared" si="4"/>
        <v>100</v>
      </c>
    </row>
    <row r="81" spans="1:5" ht="62.4" x14ac:dyDescent="0.3">
      <c r="A81" s="6" t="s">
        <v>28</v>
      </c>
      <c r="B81" s="7" t="s">
        <v>177</v>
      </c>
      <c r="C81" s="29">
        <f>C82</f>
        <v>6688633</v>
      </c>
      <c r="D81" s="29">
        <f>D82</f>
        <v>6688633</v>
      </c>
      <c r="E81" s="35">
        <f t="shared" si="4"/>
        <v>100</v>
      </c>
    </row>
    <row r="82" spans="1:5" ht="62.4" x14ac:dyDescent="0.3">
      <c r="A82" s="4" t="s">
        <v>29</v>
      </c>
      <c r="B82" s="5" t="s">
        <v>177</v>
      </c>
      <c r="C82" s="28">
        <v>6688633</v>
      </c>
      <c r="D82" s="28">
        <v>6688633</v>
      </c>
      <c r="E82" s="35">
        <f t="shared" si="4"/>
        <v>100</v>
      </c>
    </row>
    <row r="83" spans="1:5" ht="15.6" x14ac:dyDescent="0.3">
      <c r="A83" s="2" t="s">
        <v>89</v>
      </c>
      <c r="B83" s="3" t="s">
        <v>90</v>
      </c>
      <c r="C83" s="27">
        <f>C84+C87</f>
        <v>200000</v>
      </c>
      <c r="D83" s="27">
        <f>D84+D87</f>
        <v>783006.08</v>
      </c>
      <c r="E83" s="34">
        <f t="shared" si="4"/>
        <v>391.50303999999994</v>
      </c>
    </row>
    <row r="84" spans="1:5" ht="46.8" x14ac:dyDescent="0.3">
      <c r="A84" s="6" t="s">
        <v>91</v>
      </c>
      <c r="B84" s="7" t="s">
        <v>220</v>
      </c>
      <c r="C84" s="29">
        <f>C85</f>
        <v>200000</v>
      </c>
      <c r="D84" s="29">
        <f>D85</f>
        <v>203382.83</v>
      </c>
      <c r="E84" s="35">
        <f t="shared" si="4"/>
        <v>101.69141499999998</v>
      </c>
    </row>
    <row r="85" spans="1:5" ht="46.8" x14ac:dyDescent="0.3">
      <c r="A85" s="6" t="s">
        <v>92</v>
      </c>
      <c r="B85" s="7" t="s">
        <v>94</v>
      </c>
      <c r="C85" s="29">
        <f>C86</f>
        <v>200000</v>
      </c>
      <c r="D85" s="29">
        <f>D86</f>
        <v>203382.83</v>
      </c>
      <c r="E85" s="35">
        <f t="shared" si="4"/>
        <v>101.69141499999998</v>
      </c>
    </row>
    <row r="86" spans="1:5" ht="62.4" x14ac:dyDescent="0.3">
      <c r="A86" s="4" t="s">
        <v>93</v>
      </c>
      <c r="B86" s="5" t="s">
        <v>372</v>
      </c>
      <c r="C86" s="28">
        <v>200000</v>
      </c>
      <c r="D86" s="28">
        <v>203382.83</v>
      </c>
      <c r="E86" s="35">
        <f t="shared" si="4"/>
        <v>101.69141499999998</v>
      </c>
    </row>
    <row r="87" spans="1:5" ht="31.2" x14ac:dyDescent="0.3">
      <c r="A87" s="6" t="s">
        <v>251</v>
      </c>
      <c r="B87" s="7" t="s">
        <v>252</v>
      </c>
      <c r="C87" s="29">
        <f>C88</f>
        <v>0</v>
      </c>
      <c r="D87" s="29">
        <f>D88</f>
        <v>579623.25</v>
      </c>
      <c r="E87" s="35">
        <v>0</v>
      </c>
    </row>
    <row r="88" spans="1:5" ht="31.2" x14ac:dyDescent="0.3">
      <c r="A88" s="6" t="s">
        <v>249</v>
      </c>
      <c r="B88" s="7" t="s">
        <v>250</v>
      </c>
      <c r="C88" s="29">
        <f>C90+C92</f>
        <v>0</v>
      </c>
      <c r="D88" s="29">
        <f>D90+D92+D91+D93+D89</f>
        <v>579623.25</v>
      </c>
      <c r="E88" s="35">
        <v>0</v>
      </c>
    </row>
    <row r="89" spans="1:5" ht="31.2" x14ac:dyDescent="0.3">
      <c r="A89" s="4" t="s">
        <v>493</v>
      </c>
      <c r="B89" s="5" t="s">
        <v>250</v>
      </c>
      <c r="C89" s="28">
        <v>0</v>
      </c>
      <c r="D89" s="28">
        <v>6</v>
      </c>
      <c r="E89" s="36">
        <v>0</v>
      </c>
    </row>
    <row r="90" spans="1:5" ht="31.2" x14ac:dyDescent="0.3">
      <c r="A90" s="4" t="s">
        <v>304</v>
      </c>
      <c r="B90" s="5" t="s">
        <v>250</v>
      </c>
      <c r="C90" s="28">
        <v>0</v>
      </c>
      <c r="D90" s="28">
        <v>14223.08</v>
      </c>
      <c r="E90" s="35">
        <v>0</v>
      </c>
    </row>
    <row r="91" spans="1:5" ht="31.2" x14ac:dyDescent="0.3">
      <c r="A91" s="4" t="s">
        <v>448</v>
      </c>
      <c r="B91" s="5" t="s">
        <v>449</v>
      </c>
      <c r="C91" s="28">
        <v>0</v>
      </c>
      <c r="D91" s="28">
        <v>560267</v>
      </c>
      <c r="E91" s="35">
        <v>0</v>
      </c>
    </row>
    <row r="92" spans="1:5" ht="31.2" x14ac:dyDescent="0.3">
      <c r="A92" s="4" t="s">
        <v>248</v>
      </c>
      <c r="B92" s="5" t="s">
        <v>250</v>
      </c>
      <c r="C92" s="28">
        <v>0</v>
      </c>
      <c r="D92" s="28">
        <v>4737.63</v>
      </c>
      <c r="E92" s="35">
        <v>0</v>
      </c>
    </row>
    <row r="93" spans="1:5" ht="31.2" x14ac:dyDescent="0.3">
      <c r="A93" s="4" t="s">
        <v>480</v>
      </c>
      <c r="B93" s="5" t="s">
        <v>250</v>
      </c>
      <c r="C93" s="28">
        <v>0</v>
      </c>
      <c r="D93" s="28">
        <v>389.54</v>
      </c>
      <c r="E93" s="35">
        <v>0</v>
      </c>
    </row>
    <row r="94" spans="1:5" ht="37.5" customHeight="1" x14ac:dyDescent="0.3">
      <c r="A94" s="2" t="s">
        <v>73</v>
      </c>
      <c r="B94" s="3" t="s">
        <v>203</v>
      </c>
      <c r="C94" s="27">
        <f>C95+C106</f>
        <v>5572215</v>
      </c>
      <c r="D94" s="27">
        <f>D95+D106</f>
        <v>6361091.2699999996</v>
      </c>
      <c r="E94" s="34">
        <f t="shared" ref="E94" si="5">D94/C94*100</f>
        <v>114.1573193065953</v>
      </c>
    </row>
    <row r="95" spans="1:5" ht="62.4" x14ac:dyDescent="0.3">
      <c r="A95" s="6" t="s">
        <v>74</v>
      </c>
      <c r="B95" s="7" t="s">
        <v>178</v>
      </c>
      <c r="C95" s="29">
        <f>C96+C100+C103</f>
        <v>3720215</v>
      </c>
      <c r="D95" s="29">
        <f>D96+D100+D103</f>
        <v>4486078.93</v>
      </c>
      <c r="E95" s="35">
        <f t="shared" ref="E95:E104" si="6">D95/C95*100</f>
        <v>120.58655023970388</v>
      </c>
    </row>
    <row r="96" spans="1:5" ht="46.8" x14ac:dyDescent="0.3">
      <c r="A96" s="6" t="s">
        <v>30</v>
      </c>
      <c r="B96" s="7" t="s">
        <v>31</v>
      </c>
      <c r="C96" s="29">
        <f>C97+C98</f>
        <v>1609636</v>
      </c>
      <c r="D96" s="29">
        <f>D97+D98</f>
        <v>2353614.0699999998</v>
      </c>
      <c r="E96" s="35">
        <f t="shared" si="6"/>
        <v>146.22026781210161</v>
      </c>
    </row>
    <row r="97" spans="1:5" ht="109.2" x14ac:dyDescent="0.3">
      <c r="A97" s="4" t="s">
        <v>32</v>
      </c>
      <c r="B97" s="5" t="s">
        <v>373</v>
      </c>
      <c r="C97" s="28">
        <v>1120000</v>
      </c>
      <c r="D97" s="28">
        <v>1800055.16</v>
      </c>
      <c r="E97" s="35">
        <f t="shared" si="6"/>
        <v>160.71921071428571</v>
      </c>
    </row>
    <row r="98" spans="1:5" ht="78" x14ac:dyDescent="0.3">
      <c r="A98" s="4" t="s">
        <v>33</v>
      </c>
      <c r="B98" s="5" t="s">
        <v>374</v>
      </c>
      <c r="C98" s="28">
        <v>489636</v>
      </c>
      <c r="D98" s="28">
        <v>553558.91</v>
      </c>
      <c r="E98" s="35">
        <f t="shared" si="6"/>
        <v>113.0551899778611</v>
      </c>
    </row>
    <row r="99" spans="1:5" ht="62.4" x14ac:dyDescent="0.3">
      <c r="A99" s="6" t="s">
        <v>85</v>
      </c>
      <c r="B99" s="7" t="s">
        <v>165</v>
      </c>
      <c r="C99" s="29">
        <f>C100</f>
        <v>584000</v>
      </c>
      <c r="D99" s="29">
        <f>D100</f>
        <v>583666.84</v>
      </c>
      <c r="E99" s="35">
        <f t="shared" si="6"/>
        <v>99.942952054794517</v>
      </c>
    </row>
    <row r="100" spans="1:5" ht="78" x14ac:dyDescent="0.3">
      <c r="A100" s="6" t="s">
        <v>86</v>
      </c>
      <c r="B100" s="7" t="s">
        <v>87</v>
      </c>
      <c r="C100" s="29">
        <f>C101</f>
        <v>584000</v>
      </c>
      <c r="D100" s="29">
        <f>D101</f>
        <v>583666.84</v>
      </c>
      <c r="E100" s="35">
        <f t="shared" si="6"/>
        <v>99.942952054794517</v>
      </c>
    </row>
    <row r="101" spans="1:5" ht="83.25" customHeight="1" x14ac:dyDescent="0.3">
      <c r="A101" s="4" t="s">
        <v>88</v>
      </c>
      <c r="B101" s="5" t="s">
        <v>375</v>
      </c>
      <c r="C101" s="28">
        <v>584000</v>
      </c>
      <c r="D101" s="28">
        <v>583666.84</v>
      </c>
      <c r="E101" s="35">
        <f t="shared" si="6"/>
        <v>99.942952054794517</v>
      </c>
    </row>
    <row r="102" spans="1:5" ht="93.6" x14ac:dyDescent="0.3">
      <c r="A102" s="6" t="s">
        <v>179</v>
      </c>
      <c r="B102" s="8" t="s">
        <v>180</v>
      </c>
      <c r="C102" s="29">
        <f>C103</f>
        <v>1526579</v>
      </c>
      <c r="D102" s="29">
        <f>D103</f>
        <v>1548798.02</v>
      </c>
      <c r="E102" s="35">
        <f t="shared" si="6"/>
        <v>101.455477901897</v>
      </c>
    </row>
    <row r="103" spans="1:5" ht="124.8" x14ac:dyDescent="0.3">
      <c r="A103" s="6" t="s">
        <v>156</v>
      </c>
      <c r="B103" s="8" t="s">
        <v>166</v>
      </c>
      <c r="C103" s="29">
        <f>C104+C105</f>
        <v>1526579</v>
      </c>
      <c r="D103" s="29">
        <f>D104+D105</f>
        <v>1548798.02</v>
      </c>
      <c r="E103" s="35">
        <f t="shared" si="6"/>
        <v>101.455477901897</v>
      </c>
    </row>
    <row r="104" spans="1:5" ht="148.5" customHeight="1" x14ac:dyDescent="0.3">
      <c r="A104" s="4" t="s">
        <v>155</v>
      </c>
      <c r="B104" s="14" t="s">
        <v>376</v>
      </c>
      <c r="C104" s="28">
        <v>651630</v>
      </c>
      <c r="D104" s="28">
        <v>673092.68</v>
      </c>
      <c r="E104" s="35">
        <f t="shared" si="6"/>
        <v>103.29369120513175</v>
      </c>
    </row>
    <row r="105" spans="1:5" ht="148.5" customHeight="1" x14ac:dyDescent="0.3">
      <c r="A105" s="4" t="s">
        <v>377</v>
      </c>
      <c r="B105" s="14" t="s">
        <v>378</v>
      </c>
      <c r="C105" s="28">
        <v>874949</v>
      </c>
      <c r="D105" s="28">
        <v>875705.34</v>
      </c>
      <c r="E105" s="35">
        <f>D105/C105*100</f>
        <v>100.08644389558705</v>
      </c>
    </row>
    <row r="106" spans="1:5" ht="46.8" x14ac:dyDescent="0.3">
      <c r="A106" s="6" t="s">
        <v>256</v>
      </c>
      <c r="B106" s="8" t="s">
        <v>257</v>
      </c>
      <c r="C106" s="29">
        <f>C107</f>
        <v>1852000</v>
      </c>
      <c r="D106" s="29">
        <f>D107</f>
        <v>1875012.34</v>
      </c>
      <c r="E106" s="35">
        <f>D106/C106*100</f>
        <v>101.24256695464365</v>
      </c>
    </row>
    <row r="107" spans="1:5" ht="62.4" x14ac:dyDescent="0.3">
      <c r="A107" s="6" t="s">
        <v>255</v>
      </c>
      <c r="B107" s="8" t="s">
        <v>254</v>
      </c>
      <c r="C107" s="29">
        <f>C108</f>
        <v>1852000</v>
      </c>
      <c r="D107" s="29">
        <f>D108</f>
        <v>1875012.34</v>
      </c>
      <c r="E107" s="35">
        <f t="shared" ref="E107:E108" si="7">D107/C107*100</f>
        <v>101.24256695464365</v>
      </c>
    </row>
    <row r="108" spans="1:5" ht="78" x14ac:dyDescent="0.3">
      <c r="A108" s="4" t="s">
        <v>253</v>
      </c>
      <c r="B108" s="14" t="s">
        <v>379</v>
      </c>
      <c r="C108" s="28">
        <v>1852000</v>
      </c>
      <c r="D108" s="28">
        <v>1875012.34</v>
      </c>
      <c r="E108" s="35">
        <f t="shared" si="7"/>
        <v>101.24256695464365</v>
      </c>
    </row>
    <row r="109" spans="1:5" ht="31.5" customHeight="1" x14ac:dyDescent="0.3">
      <c r="A109" s="2" t="s">
        <v>34</v>
      </c>
      <c r="B109" s="15" t="s">
        <v>181</v>
      </c>
      <c r="C109" s="27">
        <f>SUM(C110:C143)</f>
        <v>1071500</v>
      </c>
      <c r="D109" s="27">
        <f>SUM(D110:D143)</f>
        <v>1375993.6</v>
      </c>
      <c r="E109" s="34">
        <f t="shared" ref="E109:E147" si="8">D109/C109*100</f>
        <v>128.41750816612227</v>
      </c>
    </row>
    <row r="110" spans="1:5" ht="201.75" customHeight="1" x14ac:dyDescent="0.3">
      <c r="A110" s="4" t="s">
        <v>258</v>
      </c>
      <c r="B110" s="23" t="s">
        <v>380</v>
      </c>
      <c r="C110" s="28">
        <v>450</v>
      </c>
      <c r="D110" s="28">
        <v>599.99</v>
      </c>
      <c r="E110" s="35">
        <f t="shared" ref="E110:E121" si="9">D110/C110*100</f>
        <v>133.33111111111111</v>
      </c>
    </row>
    <row r="111" spans="1:5" ht="155.25" customHeight="1" x14ac:dyDescent="0.3">
      <c r="A111" s="4" t="s">
        <v>501</v>
      </c>
      <c r="B111" s="23" t="s">
        <v>502</v>
      </c>
      <c r="C111" s="28">
        <v>2500</v>
      </c>
      <c r="D111" s="28">
        <v>2500</v>
      </c>
      <c r="E111" s="35">
        <f t="shared" si="9"/>
        <v>100</v>
      </c>
    </row>
    <row r="112" spans="1:5" ht="132.75" customHeight="1" x14ac:dyDescent="0.3">
      <c r="A112" s="4" t="s">
        <v>259</v>
      </c>
      <c r="B112" s="23" t="s">
        <v>381</v>
      </c>
      <c r="C112" s="28">
        <v>3000</v>
      </c>
      <c r="D112" s="28">
        <v>4500</v>
      </c>
      <c r="E112" s="35">
        <f t="shared" si="9"/>
        <v>150</v>
      </c>
    </row>
    <row r="113" spans="1:5" ht="173.25" customHeight="1" x14ac:dyDescent="0.3">
      <c r="A113" s="4" t="s">
        <v>284</v>
      </c>
      <c r="B113" s="23" t="s">
        <v>382</v>
      </c>
      <c r="C113" s="28">
        <v>5000</v>
      </c>
      <c r="D113" s="28">
        <v>5000</v>
      </c>
      <c r="E113" s="35">
        <f t="shared" si="9"/>
        <v>100</v>
      </c>
    </row>
    <row r="114" spans="1:5" ht="165" customHeight="1" x14ac:dyDescent="0.3">
      <c r="A114" s="4" t="s">
        <v>450</v>
      </c>
      <c r="B114" s="23" t="s">
        <v>451</v>
      </c>
      <c r="C114" s="28">
        <v>2000</v>
      </c>
      <c r="D114" s="28">
        <v>2000</v>
      </c>
      <c r="E114" s="35">
        <f t="shared" si="9"/>
        <v>100</v>
      </c>
    </row>
    <row r="115" spans="1:5" ht="215.25" customHeight="1" x14ac:dyDescent="0.3">
      <c r="A115" s="4" t="s">
        <v>452</v>
      </c>
      <c r="B115" s="23" t="s">
        <v>453</v>
      </c>
      <c r="C115" s="28">
        <v>2000</v>
      </c>
      <c r="D115" s="28">
        <v>2000</v>
      </c>
      <c r="E115" s="35">
        <f t="shared" si="9"/>
        <v>100</v>
      </c>
    </row>
    <row r="116" spans="1:5" ht="278.25" customHeight="1" x14ac:dyDescent="0.3">
      <c r="A116" s="4" t="s">
        <v>454</v>
      </c>
      <c r="B116" s="23" t="s">
        <v>455</v>
      </c>
      <c r="C116" s="28">
        <v>6500</v>
      </c>
      <c r="D116" s="28">
        <v>6500</v>
      </c>
      <c r="E116" s="35">
        <f t="shared" si="9"/>
        <v>100</v>
      </c>
    </row>
    <row r="117" spans="1:5" ht="162.75" customHeight="1" x14ac:dyDescent="0.3">
      <c r="A117" s="4" t="s">
        <v>260</v>
      </c>
      <c r="B117" s="23" t="s">
        <v>383</v>
      </c>
      <c r="C117" s="28">
        <v>54000</v>
      </c>
      <c r="D117" s="28">
        <v>54910.83</v>
      </c>
      <c r="E117" s="35">
        <f t="shared" si="9"/>
        <v>101.68672222222222</v>
      </c>
    </row>
    <row r="118" spans="1:5" ht="114" customHeight="1" x14ac:dyDescent="0.3">
      <c r="A118" s="4" t="s">
        <v>285</v>
      </c>
      <c r="B118" s="23" t="s">
        <v>384</v>
      </c>
      <c r="C118" s="28">
        <v>2800</v>
      </c>
      <c r="D118" s="28">
        <v>2979</v>
      </c>
      <c r="E118" s="35">
        <f t="shared" si="9"/>
        <v>106.39285714285714</v>
      </c>
    </row>
    <row r="119" spans="1:5" ht="114" customHeight="1" x14ac:dyDescent="0.3">
      <c r="A119" s="4" t="s">
        <v>385</v>
      </c>
      <c r="B119" s="23" t="s">
        <v>386</v>
      </c>
      <c r="C119" s="28">
        <v>10000</v>
      </c>
      <c r="D119" s="28">
        <v>10550</v>
      </c>
      <c r="E119" s="35">
        <f t="shared" si="9"/>
        <v>105.5</v>
      </c>
    </row>
    <row r="120" spans="1:5" ht="136.5" customHeight="1" x14ac:dyDescent="0.3">
      <c r="A120" s="4" t="s">
        <v>261</v>
      </c>
      <c r="B120" s="23" t="s">
        <v>387</v>
      </c>
      <c r="C120" s="28">
        <v>1000</v>
      </c>
      <c r="D120" s="28">
        <v>1011.8</v>
      </c>
      <c r="E120" s="35">
        <f t="shared" si="9"/>
        <v>101.18</v>
      </c>
    </row>
    <row r="121" spans="1:5" ht="190.5" customHeight="1" x14ac:dyDescent="0.3">
      <c r="A121" s="4" t="s">
        <v>388</v>
      </c>
      <c r="B121" s="5" t="s">
        <v>389</v>
      </c>
      <c r="C121" s="28">
        <v>500</v>
      </c>
      <c r="D121" s="28">
        <v>500</v>
      </c>
      <c r="E121" s="35">
        <f t="shared" si="9"/>
        <v>100</v>
      </c>
    </row>
    <row r="122" spans="1:5" ht="169.5" customHeight="1" x14ac:dyDescent="0.3">
      <c r="A122" s="4" t="s">
        <v>267</v>
      </c>
      <c r="B122" s="22" t="s">
        <v>390</v>
      </c>
      <c r="C122" s="25">
        <v>18000</v>
      </c>
      <c r="D122" s="25">
        <v>18115.29</v>
      </c>
      <c r="E122" s="35">
        <f t="shared" si="8"/>
        <v>100.6405</v>
      </c>
    </row>
    <row r="123" spans="1:5" ht="169.5" customHeight="1" x14ac:dyDescent="0.3">
      <c r="A123" s="4" t="s">
        <v>456</v>
      </c>
      <c r="B123" s="21" t="s">
        <v>457</v>
      </c>
      <c r="C123" s="25">
        <v>1500</v>
      </c>
      <c r="D123" s="25">
        <v>1500</v>
      </c>
      <c r="E123" s="35">
        <f t="shared" si="8"/>
        <v>100</v>
      </c>
    </row>
    <row r="124" spans="1:5" ht="164.25" customHeight="1" x14ac:dyDescent="0.3">
      <c r="A124" s="4" t="s">
        <v>262</v>
      </c>
      <c r="B124" s="22" t="s">
        <v>391</v>
      </c>
      <c r="C124" s="25">
        <v>3400</v>
      </c>
      <c r="D124" s="25">
        <v>3479</v>
      </c>
      <c r="E124" s="35">
        <f t="shared" si="8"/>
        <v>102.3235294117647</v>
      </c>
    </row>
    <row r="125" spans="1:5" ht="171.6" x14ac:dyDescent="0.3">
      <c r="A125" s="4" t="s">
        <v>263</v>
      </c>
      <c r="B125" s="5" t="s">
        <v>392</v>
      </c>
      <c r="C125" s="28">
        <v>2700</v>
      </c>
      <c r="D125" s="28">
        <v>2700</v>
      </c>
      <c r="E125" s="35">
        <f t="shared" si="8"/>
        <v>100</v>
      </c>
    </row>
    <row r="126" spans="1:5" ht="234" x14ac:dyDescent="0.3">
      <c r="A126" s="4" t="s">
        <v>280</v>
      </c>
      <c r="B126" s="5" t="s">
        <v>393</v>
      </c>
      <c r="C126" s="28">
        <v>750</v>
      </c>
      <c r="D126" s="28">
        <v>750</v>
      </c>
      <c r="E126" s="35">
        <f t="shared" si="8"/>
        <v>100</v>
      </c>
    </row>
    <row r="127" spans="1:5" ht="202.8" x14ac:dyDescent="0.3">
      <c r="A127" s="4" t="s">
        <v>482</v>
      </c>
      <c r="B127" s="5" t="s">
        <v>481</v>
      </c>
      <c r="C127" s="28">
        <v>1000</v>
      </c>
      <c r="D127" s="28">
        <v>1012.38</v>
      </c>
      <c r="E127" s="35">
        <f t="shared" si="8"/>
        <v>101.238</v>
      </c>
    </row>
    <row r="128" spans="1:5" ht="245.25" customHeight="1" x14ac:dyDescent="0.3">
      <c r="A128" s="4" t="s">
        <v>286</v>
      </c>
      <c r="B128" s="5" t="s">
        <v>394</v>
      </c>
      <c r="C128" s="28">
        <v>8400</v>
      </c>
      <c r="D128" s="28">
        <v>9433.2800000000007</v>
      </c>
      <c r="E128" s="35">
        <f t="shared" si="8"/>
        <v>112.3009523809524</v>
      </c>
    </row>
    <row r="129" spans="1:10" ht="189.75" customHeight="1" x14ac:dyDescent="0.3">
      <c r="A129" s="4" t="s">
        <v>458</v>
      </c>
      <c r="B129" s="5" t="s">
        <v>459</v>
      </c>
      <c r="C129" s="28">
        <v>500</v>
      </c>
      <c r="D129" s="28">
        <v>500</v>
      </c>
      <c r="E129" s="35">
        <f t="shared" si="8"/>
        <v>100</v>
      </c>
    </row>
    <row r="130" spans="1:10" ht="189.75" customHeight="1" x14ac:dyDescent="0.3">
      <c r="A130" s="4" t="s">
        <v>483</v>
      </c>
      <c r="B130" s="5" t="s">
        <v>484</v>
      </c>
      <c r="C130" s="28">
        <v>500</v>
      </c>
      <c r="D130" s="28">
        <v>500</v>
      </c>
      <c r="E130" s="35">
        <f t="shared" si="8"/>
        <v>100</v>
      </c>
    </row>
    <row r="131" spans="1:10" ht="156" x14ac:dyDescent="0.3">
      <c r="A131" s="4" t="s">
        <v>264</v>
      </c>
      <c r="B131" s="5" t="s">
        <v>395</v>
      </c>
      <c r="C131" s="28">
        <v>3700</v>
      </c>
      <c r="D131" s="28">
        <v>3747.5</v>
      </c>
      <c r="E131" s="35">
        <f t="shared" si="8"/>
        <v>101.28378378378378</v>
      </c>
    </row>
    <row r="132" spans="1:10" ht="156" x14ac:dyDescent="0.3">
      <c r="A132" s="4" t="s">
        <v>460</v>
      </c>
      <c r="B132" s="5" t="s">
        <v>461</v>
      </c>
      <c r="C132" s="28">
        <v>2500</v>
      </c>
      <c r="D132" s="28">
        <v>2500</v>
      </c>
      <c r="E132" s="35">
        <f t="shared" si="8"/>
        <v>100</v>
      </c>
    </row>
    <row r="133" spans="1:10" ht="171.6" x14ac:dyDescent="0.3">
      <c r="A133" s="4" t="s">
        <v>462</v>
      </c>
      <c r="B133" s="5" t="s">
        <v>463</v>
      </c>
      <c r="C133" s="28">
        <v>2500</v>
      </c>
      <c r="D133" s="28">
        <v>2500</v>
      </c>
      <c r="E133" s="35">
        <f t="shared" si="8"/>
        <v>100</v>
      </c>
    </row>
    <row r="134" spans="1:10" ht="171.6" x14ac:dyDescent="0.3">
      <c r="A134" s="4" t="s">
        <v>464</v>
      </c>
      <c r="B134" s="5" t="s">
        <v>465</v>
      </c>
      <c r="C134" s="28">
        <v>2500</v>
      </c>
      <c r="D134" s="28">
        <v>2500</v>
      </c>
      <c r="E134" s="35">
        <f t="shared" si="8"/>
        <v>100</v>
      </c>
    </row>
    <row r="135" spans="1:10" ht="171.6" x14ac:dyDescent="0.3">
      <c r="A135" s="4" t="s">
        <v>265</v>
      </c>
      <c r="B135" s="5" t="s">
        <v>466</v>
      </c>
      <c r="C135" s="28">
        <v>5000</v>
      </c>
      <c r="D135" s="28">
        <v>5001.9799999999996</v>
      </c>
      <c r="E135" s="35">
        <f t="shared" si="8"/>
        <v>100.03959999999998</v>
      </c>
    </row>
    <row r="136" spans="1:10" ht="171.6" x14ac:dyDescent="0.3">
      <c r="A136" s="4" t="s">
        <v>445</v>
      </c>
      <c r="B136" s="5" t="s">
        <v>396</v>
      </c>
      <c r="C136" s="28">
        <v>65000</v>
      </c>
      <c r="D136" s="28">
        <v>65628.929999999993</v>
      </c>
      <c r="E136" s="35">
        <f t="shared" si="8"/>
        <v>100.9675846153846</v>
      </c>
    </row>
    <row r="137" spans="1:10" ht="78" x14ac:dyDescent="0.3">
      <c r="A137" s="4" t="s">
        <v>485</v>
      </c>
      <c r="B137" s="5" t="s">
        <v>486</v>
      </c>
      <c r="C137" s="28">
        <v>3000</v>
      </c>
      <c r="D137" s="28">
        <v>3000</v>
      </c>
      <c r="E137" s="35">
        <f t="shared" si="8"/>
        <v>100</v>
      </c>
    </row>
    <row r="138" spans="1:10" ht="109.2" x14ac:dyDescent="0.3">
      <c r="A138" s="4" t="s">
        <v>487</v>
      </c>
      <c r="B138" s="5" t="s">
        <v>488</v>
      </c>
      <c r="C138" s="28">
        <v>0</v>
      </c>
      <c r="D138" s="28">
        <v>117944.04</v>
      </c>
      <c r="E138" s="35">
        <v>0</v>
      </c>
    </row>
    <row r="139" spans="1:10" ht="109.2" x14ac:dyDescent="0.3">
      <c r="A139" s="4" t="s">
        <v>503</v>
      </c>
      <c r="B139" s="5" t="s">
        <v>504</v>
      </c>
      <c r="C139" s="28">
        <v>5000</v>
      </c>
      <c r="D139" s="28">
        <v>5000</v>
      </c>
      <c r="E139" s="35">
        <f>D139/C139*100</f>
        <v>100</v>
      </c>
    </row>
    <row r="140" spans="1:10" ht="234" x14ac:dyDescent="0.3">
      <c r="A140" s="4" t="s">
        <v>281</v>
      </c>
      <c r="B140" s="5" t="s">
        <v>397</v>
      </c>
      <c r="C140" s="28">
        <v>1900</v>
      </c>
      <c r="D140" s="28">
        <v>1979.58</v>
      </c>
      <c r="E140" s="35">
        <f>D140/C140*100</f>
        <v>104.18842105263157</v>
      </c>
    </row>
    <row r="141" spans="1:10" ht="234" x14ac:dyDescent="0.3">
      <c r="A141" s="4" t="s">
        <v>266</v>
      </c>
      <c r="B141" s="5" t="s">
        <v>397</v>
      </c>
      <c r="C141" s="28">
        <v>30000</v>
      </c>
      <c r="D141" s="28">
        <v>30000</v>
      </c>
      <c r="E141" s="35">
        <f>D141/C141*100</f>
        <v>100</v>
      </c>
    </row>
    <row r="142" spans="1:10" ht="109.2" x14ac:dyDescent="0.3">
      <c r="A142" s="4" t="s">
        <v>505</v>
      </c>
      <c r="B142" s="5" t="s">
        <v>506</v>
      </c>
      <c r="C142" s="28">
        <v>0</v>
      </c>
      <c r="D142" s="28">
        <v>150</v>
      </c>
      <c r="E142" s="35">
        <v>0</v>
      </c>
    </row>
    <row r="143" spans="1:10" ht="187.2" x14ac:dyDescent="0.3">
      <c r="A143" s="4" t="s">
        <v>489</v>
      </c>
      <c r="B143" s="5" t="s">
        <v>398</v>
      </c>
      <c r="C143" s="28">
        <v>823900</v>
      </c>
      <c r="D143" s="28">
        <v>1005000</v>
      </c>
      <c r="E143" s="35">
        <f t="shared" si="8"/>
        <v>121.98082291540236</v>
      </c>
      <c r="J143" s="26"/>
    </row>
    <row r="144" spans="1:10" ht="15.6" x14ac:dyDescent="0.3">
      <c r="A144" s="2" t="s">
        <v>268</v>
      </c>
      <c r="B144" s="3" t="s">
        <v>269</v>
      </c>
      <c r="C144" s="27">
        <f>C145</f>
        <v>45000</v>
      </c>
      <c r="D144" s="27">
        <f>D145</f>
        <v>44752.52</v>
      </c>
      <c r="E144" s="35">
        <f t="shared" si="8"/>
        <v>99.450044444444444</v>
      </c>
    </row>
    <row r="145" spans="1:5" ht="23.25" customHeight="1" x14ac:dyDescent="0.3">
      <c r="A145" s="37" t="s">
        <v>402</v>
      </c>
      <c r="B145" s="7" t="s">
        <v>404</v>
      </c>
      <c r="C145" s="38">
        <f>C146</f>
        <v>45000</v>
      </c>
      <c r="D145" s="38">
        <f t="shared" ref="D145" si="10">D146</f>
        <v>44752.52</v>
      </c>
      <c r="E145" s="35">
        <f t="shared" si="8"/>
        <v>99.450044444444444</v>
      </c>
    </row>
    <row r="146" spans="1:5" ht="31.2" x14ac:dyDescent="0.3">
      <c r="A146" s="6" t="s">
        <v>403</v>
      </c>
      <c r="B146" s="7" t="s">
        <v>401</v>
      </c>
      <c r="C146" s="29">
        <f>C147</f>
        <v>45000</v>
      </c>
      <c r="D146" s="29">
        <f>D147</f>
        <v>44752.52</v>
      </c>
      <c r="E146" s="35">
        <f t="shared" si="8"/>
        <v>99.450044444444444</v>
      </c>
    </row>
    <row r="147" spans="1:5" ht="46.8" x14ac:dyDescent="0.3">
      <c r="A147" s="4" t="s">
        <v>399</v>
      </c>
      <c r="B147" s="5" t="s">
        <v>400</v>
      </c>
      <c r="C147" s="28">
        <v>45000</v>
      </c>
      <c r="D147" s="28">
        <v>44752.52</v>
      </c>
      <c r="E147" s="35">
        <f t="shared" si="8"/>
        <v>99.450044444444444</v>
      </c>
    </row>
    <row r="148" spans="1:5" ht="15.6" x14ac:dyDescent="0.3">
      <c r="A148" s="2" t="s">
        <v>35</v>
      </c>
      <c r="B148" s="3" t="s">
        <v>213</v>
      </c>
      <c r="C148" s="30">
        <f>C149+C262</f>
        <v>1178778516.5799999</v>
      </c>
      <c r="D148" s="30">
        <f>D149+D257+D262</f>
        <v>1176820585.0100002</v>
      </c>
      <c r="E148" s="34">
        <f t="shared" ref="E148:E207" si="11">D148/C148*100</f>
        <v>99.833901658160499</v>
      </c>
    </row>
    <row r="149" spans="1:5" ht="46.8" x14ac:dyDescent="0.3">
      <c r="A149" s="2" t="s">
        <v>36</v>
      </c>
      <c r="B149" s="3" t="s">
        <v>182</v>
      </c>
      <c r="C149" s="27">
        <f>C150+C160+C180+C242+C257+C262</f>
        <v>1178778516.5799999</v>
      </c>
      <c r="D149" s="27">
        <f>D150+D160+D180+D242</f>
        <v>1177326211.0200002</v>
      </c>
      <c r="E149" s="34">
        <f t="shared" si="11"/>
        <v>99.876795722048513</v>
      </c>
    </row>
    <row r="150" spans="1:5" ht="31.2" x14ac:dyDescent="0.3">
      <c r="A150" s="2" t="s">
        <v>95</v>
      </c>
      <c r="B150" s="3" t="s">
        <v>183</v>
      </c>
      <c r="C150" s="27">
        <f>C151+C153+C155</f>
        <v>303175588</v>
      </c>
      <c r="D150" s="27">
        <f>D151+D153+D155</f>
        <v>303175588</v>
      </c>
      <c r="E150" s="34">
        <f t="shared" si="11"/>
        <v>100</v>
      </c>
    </row>
    <row r="151" spans="1:5" ht="31.2" x14ac:dyDescent="0.3">
      <c r="A151" s="6" t="s">
        <v>96</v>
      </c>
      <c r="B151" s="7" t="s">
        <v>37</v>
      </c>
      <c r="C151" s="29">
        <f>C152</f>
        <v>231031000</v>
      </c>
      <c r="D151" s="29">
        <f>D152</f>
        <v>231031000</v>
      </c>
      <c r="E151" s="35">
        <f t="shared" si="11"/>
        <v>100</v>
      </c>
    </row>
    <row r="152" spans="1:5" ht="62.4" x14ac:dyDescent="0.3">
      <c r="A152" s="4" t="s">
        <v>97</v>
      </c>
      <c r="B152" s="5" t="s">
        <v>405</v>
      </c>
      <c r="C152" s="28">
        <v>231031000</v>
      </c>
      <c r="D152" s="28">
        <v>231031000</v>
      </c>
      <c r="E152" s="35">
        <f t="shared" si="11"/>
        <v>100</v>
      </c>
    </row>
    <row r="153" spans="1:5" ht="31.2" x14ac:dyDescent="0.3">
      <c r="A153" s="6" t="s">
        <v>98</v>
      </c>
      <c r="B153" s="7" t="s">
        <v>38</v>
      </c>
      <c r="C153" s="29">
        <f>C154</f>
        <v>15112000</v>
      </c>
      <c r="D153" s="29">
        <f>D154</f>
        <v>15112000</v>
      </c>
      <c r="E153" s="35">
        <f t="shared" si="11"/>
        <v>100</v>
      </c>
    </row>
    <row r="154" spans="1:5" ht="62.4" x14ac:dyDescent="0.3">
      <c r="A154" s="4" t="s">
        <v>153</v>
      </c>
      <c r="B154" s="5" t="s">
        <v>406</v>
      </c>
      <c r="C154" s="28">
        <v>15112000</v>
      </c>
      <c r="D154" s="28">
        <v>15112000</v>
      </c>
      <c r="E154" s="35">
        <f t="shared" si="11"/>
        <v>100</v>
      </c>
    </row>
    <row r="155" spans="1:5" ht="15.6" x14ac:dyDescent="0.3">
      <c r="A155" s="6" t="s">
        <v>161</v>
      </c>
      <c r="B155" s="9" t="s">
        <v>82</v>
      </c>
      <c r="C155" s="29">
        <f>C156</f>
        <v>57032588</v>
      </c>
      <c r="D155" s="29">
        <f>D156</f>
        <v>57032588</v>
      </c>
      <c r="E155" s="35">
        <f t="shared" si="11"/>
        <v>100</v>
      </c>
    </row>
    <row r="156" spans="1:5" ht="31.2" x14ac:dyDescent="0.3">
      <c r="A156" s="6" t="s">
        <v>162</v>
      </c>
      <c r="B156" s="7" t="s">
        <v>39</v>
      </c>
      <c r="C156" s="29">
        <f>C158+C159+C157</f>
        <v>57032588</v>
      </c>
      <c r="D156" s="29">
        <f>D158+D159+D157</f>
        <v>57032588</v>
      </c>
      <c r="E156" s="35">
        <f t="shared" si="11"/>
        <v>100</v>
      </c>
    </row>
    <row r="157" spans="1:5" ht="78" x14ac:dyDescent="0.3">
      <c r="A157" s="4" t="s">
        <v>507</v>
      </c>
      <c r="B157" s="5" t="s">
        <v>508</v>
      </c>
      <c r="C157" s="28">
        <v>1775356</v>
      </c>
      <c r="D157" s="28">
        <v>1775356</v>
      </c>
      <c r="E157" s="35">
        <f t="shared" si="11"/>
        <v>100</v>
      </c>
    </row>
    <row r="158" spans="1:5" ht="78" x14ac:dyDescent="0.3">
      <c r="A158" s="4" t="s">
        <v>287</v>
      </c>
      <c r="B158" s="5" t="s">
        <v>288</v>
      </c>
      <c r="C158" s="28">
        <v>54216914</v>
      </c>
      <c r="D158" s="28">
        <v>54216914</v>
      </c>
      <c r="E158" s="35">
        <f t="shared" si="11"/>
        <v>100</v>
      </c>
    </row>
    <row r="159" spans="1:5" ht="86.25" customHeight="1" x14ac:dyDescent="0.3">
      <c r="A159" s="4" t="s">
        <v>407</v>
      </c>
      <c r="B159" s="5" t="s">
        <v>408</v>
      </c>
      <c r="C159" s="28">
        <v>1040318</v>
      </c>
      <c r="D159" s="28">
        <v>1040318</v>
      </c>
      <c r="E159" s="35">
        <f t="shared" si="11"/>
        <v>100</v>
      </c>
    </row>
    <row r="160" spans="1:5" ht="46.8" x14ac:dyDescent="0.3">
      <c r="A160" s="2" t="s">
        <v>154</v>
      </c>
      <c r="B160" s="3" t="s">
        <v>184</v>
      </c>
      <c r="C160" s="31">
        <f>C161+C164+C170+C167</f>
        <v>49272096</v>
      </c>
      <c r="D160" s="31">
        <f>D161+D170+D164+D167</f>
        <v>49031531.68</v>
      </c>
      <c r="E160" s="34">
        <f t="shared" si="11"/>
        <v>99.511763575066908</v>
      </c>
    </row>
    <row r="161" spans="1:5" ht="78" x14ac:dyDescent="0.3">
      <c r="A161" s="7" t="s">
        <v>160</v>
      </c>
      <c r="B161" s="7" t="s">
        <v>40</v>
      </c>
      <c r="C161" s="29">
        <f>C162</f>
        <v>6928662</v>
      </c>
      <c r="D161" s="29">
        <f>D162</f>
        <v>6928662</v>
      </c>
      <c r="E161" s="35">
        <f t="shared" si="11"/>
        <v>100</v>
      </c>
    </row>
    <row r="162" spans="1:5" ht="93.6" x14ac:dyDescent="0.3">
      <c r="A162" s="7" t="s">
        <v>159</v>
      </c>
      <c r="B162" s="7" t="s">
        <v>41</v>
      </c>
      <c r="C162" s="29">
        <f>C163</f>
        <v>6928662</v>
      </c>
      <c r="D162" s="29">
        <f>D163</f>
        <v>6928662</v>
      </c>
      <c r="E162" s="35">
        <f t="shared" si="11"/>
        <v>100</v>
      </c>
    </row>
    <row r="163" spans="1:5" ht="109.2" x14ac:dyDescent="0.3">
      <c r="A163" s="5" t="s">
        <v>158</v>
      </c>
      <c r="B163" s="5" t="s">
        <v>409</v>
      </c>
      <c r="C163" s="28">
        <v>6928662</v>
      </c>
      <c r="D163" s="28">
        <v>6928662</v>
      </c>
      <c r="E163" s="35">
        <f t="shared" si="11"/>
        <v>100</v>
      </c>
    </row>
    <row r="164" spans="1:5" ht="93.6" x14ac:dyDescent="0.3">
      <c r="A164" s="7" t="s">
        <v>306</v>
      </c>
      <c r="B164" s="7" t="s">
        <v>307</v>
      </c>
      <c r="C164" s="29">
        <f>C165</f>
        <v>5000000</v>
      </c>
      <c r="D164" s="28">
        <f>D165</f>
        <v>5000000</v>
      </c>
      <c r="E164" s="35">
        <f t="shared" si="11"/>
        <v>100</v>
      </c>
    </row>
    <row r="165" spans="1:5" ht="78" x14ac:dyDescent="0.3">
      <c r="A165" s="7" t="s">
        <v>412</v>
      </c>
      <c r="B165" s="7" t="s">
        <v>413</v>
      </c>
      <c r="C165" s="29">
        <f>C166</f>
        <v>5000000</v>
      </c>
      <c r="D165" s="28">
        <f>D166</f>
        <v>5000000</v>
      </c>
      <c r="E165" s="35">
        <f t="shared" si="11"/>
        <v>100</v>
      </c>
    </row>
    <row r="166" spans="1:5" ht="78" x14ac:dyDescent="0.3">
      <c r="A166" s="5" t="s">
        <v>410</v>
      </c>
      <c r="B166" s="5" t="s">
        <v>411</v>
      </c>
      <c r="C166" s="28">
        <v>5000000</v>
      </c>
      <c r="D166" s="28">
        <v>5000000</v>
      </c>
      <c r="E166" s="35">
        <f t="shared" si="11"/>
        <v>100</v>
      </c>
    </row>
    <row r="167" spans="1:5" ht="46.8" x14ac:dyDescent="0.3">
      <c r="A167" s="7" t="s">
        <v>292</v>
      </c>
      <c r="B167" s="7" t="s">
        <v>293</v>
      </c>
      <c r="C167" s="29">
        <f>C168</f>
        <v>92574</v>
      </c>
      <c r="D167" s="29">
        <f>D168</f>
        <v>92573.98</v>
      </c>
      <c r="E167" s="35">
        <f t="shared" si="11"/>
        <v>99.999978395661842</v>
      </c>
    </row>
    <row r="168" spans="1:5" ht="46.8" x14ac:dyDescent="0.3">
      <c r="A168" s="7" t="s">
        <v>291</v>
      </c>
      <c r="B168" s="7" t="s">
        <v>290</v>
      </c>
      <c r="C168" s="29">
        <f>C169</f>
        <v>92574</v>
      </c>
      <c r="D168" s="29">
        <f>D169</f>
        <v>92573.98</v>
      </c>
      <c r="E168" s="35">
        <f t="shared" si="11"/>
        <v>99.999978395661842</v>
      </c>
    </row>
    <row r="169" spans="1:5" ht="46.8" x14ac:dyDescent="0.3">
      <c r="A169" s="5" t="s">
        <v>289</v>
      </c>
      <c r="B169" s="5" t="s">
        <v>290</v>
      </c>
      <c r="C169" s="28">
        <v>92574</v>
      </c>
      <c r="D169" s="28">
        <v>92573.98</v>
      </c>
      <c r="E169" s="35">
        <f t="shared" si="11"/>
        <v>99.999978395661842</v>
      </c>
    </row>
    <row r="170" spans="1:5" ht="15.6" x14ac:dyDescent="0.3">
      <c r="A170" s="7" t="s">
        <v>99</v>
      </c>
      <c r="B170" s="7" t="s">
        <v>42</v>
      </c>
      <c r="C170" s="29">
        <f>C171</f>
        <v>37250860</v>
      </c>
      <c r="D170" s="29">
        <f>D171</f>
        <v>37010295.700000003</v>
      </c>
      <c r="E170" s="35">
        <f t="shared" si="11"/>
        <v>99.354204708293992</v>
      </c>
    </row>
    <row r="171" spans="1:5" ht="31.2" x14ac:dyDescent="0.3">
      <c r="A171" s="7" t="s">
        <v>100</v>
      </c>
      <c r="B171" s="7" t="s">
        <v>43</v>
      </c>
      <c r="C171" s="32">
        <f>SUM(C172:C179)</f>
        <v>37250860</v>
      </c>
      <c r="D171" s="32">
        <f>SUM(D172:D179)</f>
        <v>37010295.700000003</v>
      </c>
      <c r="E171" s="35">
        <f t="shared" si="11"/>
        <v>99.354204708293992</v>
      </c>
    </row>
    <row r="172" spans="1:5" ht="62.4" x14ac:dyDescent="0.3">
      <c r="A172" s="5" t="s">
        <v>467</v>
      </c>
      <c r="B172" s="5" t="s">
        <v>468</v>
      </c>
      <c r="C172" s="39">
        <v>5808845</v>
      </c>
      <c r="D172" s="39">
        <v>5568280.9000000004</v>
      </c>
      <c r="E172" s="36">
        <f>D172/C172*100</f>
        <v>95.858658649008547</v>
      </c>
    </row>
    <row r="173" spans="1:5" ht="62.4" x14ac:dyDescent="0.3">
      <c r="A173" s="5" t="s">
        <v>101</v>
      </c>
      <c r="B173" s="5" t="s">
        <v>44</v>
      </c>
      <c r="C173" s="28">
        <v>635105</v>
      </c>
      <c r="D173" s="28">
        <v>635104.80000000005</v>
      </c>
      <c r="E173" s="35">
        <f t="shared" si="11"/>
        <v>99.999968509144168</v>
      </c>
    </row>
    <row r="174" spans="1:5" ht="46.8" x14ac:dyDescent="0.3">
      <c r="A174" s="5" t="s">
        <v>102</v>
      </c>
      <c r="B174" s="5" t="s">
        <v>45</v>
      </c>
      <c r="C174" s="28">
        <v>11355876</v>
      </c>
      <c r="D174" s="28">
        <v>11355876</v>
      </c>
      <c r="E174" s="35">
        <f t="shared" si="11"/>
        <v>100</v>
      </c>
    </row>
    <row r="175" spans="1:5" ht="62.4" x14ac:dyDescent="0.3">
      <c r="A175" s="5" t="s">
        <v>230</v>
      </c>
      <c r="B175" s="5" t="s">
        <v>221</v>
      </c>
      <c r="C175" s="28">
        <v>1500000</v>
      </c>
      <c r="D175" s="28">
        <v>1500000</v>
      </c>
      <c r="E175" s="35">
        <f t="shared" si="11"/>
        <v>100</v>
      </c>
    </row>
    <row r="176" spans="1:5" ht="31.2" x14ac:dyDescent="0.3">
      <c r="A176" s="5" t="s">
        <v>469</v>
      </c>
      <c r="B176" s="5" t="s">
        <v>470</v>
      </c>
      <c r="C176" s="28">
        <v>29766</v>
      </c>
      <c r="D176" s="28">
        <v>29766</v>
      </c>
      <c r="E176" s="35">
        <f t="shared" si="11"/>
        <v>100</v>
      </c>
    </row>
    <row r="177" spans="1:5" ht="46.8" x14ac:dyDescent="0.3">
      <c r="A177" s="5" t="s">
        <v>414</v>
      </c>
      <c r="B177" s="5" t="s">
        <v>415</v>
      </c>
      <c r="C177" s="28">
        <v>2030176</v>
      </c>
      <c r="D177" s="28">
        <v>2030176</v>
      </c>
      <c r="E177" s="35">
        <f t="shared" si="11"/>
        <v>100</v>
      </c>
    </row>
    <row r="178" spans="1:5" ht="46.8" x14ac:dyDescent="0.3">
      <c r="A178" s="5" t="s">
        <v>103</v>
      </c>
      <c r="B178" s="5" t="s">
        <v>46</v>
      </c>
      <c r="C178" s="28">
        <v>15509387</v>
      </c>
      <c r="D178" s="28">
        <v>15509387</v>
      </c>
      <c r="E178" s="35">
        <f t="shared" si="11"/>
        <v>100</v>
      </c>
    </row>
    <row r="179" spans="1:5" ht="46.8" x14ac:dyDescent="0.3">
      <c r="A179" s="5" t="s">
        <v>222</v>
      </c>
      <c r="B179" s="5" t="s">
        <v>223</v>
      </c>
      <c r="C179" s="28">
        <v>381705</v>
      </c>
      <c r="D179" s="28">
        <v>381705</v>
      </c>
      <c r="E179" s="35">
        <f t="shared" si="11"/>
        <v>100</v>
      </c>
    </row>
    <row r="180" spans="1:5" ht="31.2" x14ac:dyDescent="0.3">
      <c r="A180" s="3" t="s">
        <v>104</v>
      </c>
      <c r="B180" s="3" t="s">
        <v>83</v>
      </c>
      <c r="C180" s="27">
        <f>C181+C184+C210+C213+C216+C219+C222+C225+C228+C230+C232+C236+C239+C234</f>
        <v>708863311</v>
      </c>
      <c r="D180" s="27">
        <f>D181+D184+D210+D213+D216+D219+D222+D225+D228+D230+D232+D236+D239+D234</f>
        <v>708109405.87000012</v>
      </c>
      <c r="E180" s="34">
        <f t="shared" si="11"/>
        <v>99.893645909119442</v>
      </c>
    </row>
    <row r="181" spans="1:5" ht="93.6" x14ac:dyDescent="0.3">
      <c r="A181" s="6" t="s">
        <v>105</v>
      </c>
      <c r="B181" s="7" t="s">
        <v>185</v>
      </c>
      <c r="C181" s="29">
        <f>C182</f>
        <v>2890303</v>
      </c>
      <c r="D181" s="29">
        <f>D182</f>
        <v>2890302.03</v>
      </c>
      <c r="E181" s="35">
        <f t="shared" si="11"/>
        <v>99.999966439504789</v>
      </c>
    </row>
    <row r="182" spans="1:5" ht="46.8" x14ac:dyDescent="0.3">
      <c r="A182" s="6" t="s">
        <v>106</v>
      </c>
      <c r="B182" s="7" t="s">
        <v>63</v>
      </c>
      <c r="C182" s="29">
        <f>C183</f>
        <v>2890303</v>
      </c>
      <c r="D182" s="29">
        <f>D183</f>
        <v>2890302.03</v>
      </c>
      <c r="E182" s="35">
        <f t="shared" si="11"/>
        <v>99.999966439504789</v>
      </c>
    </row>
    <row r="183" spans="1:5" ht="78" x14ac:dyDescent="0.3">
      <c r="A183" s="4" t="s">
        <v>107</v>
      </c>
      <c r="B183" s="5" t="s">
        <v>416</v>
      </c>
      <c r="C183" s="28">
        <v>2890303</v>
      </c>
      <c r="D183" s="28">
        <v>2890302.03</v>
      </c>
      <c r="E183" s="35">
        <f t="shared" si="11"/>
        <v>99.999966439504789</v>
      </c>
    </row>
    <row r="184" spans="1:5" ht="62.4" x14ac:dyDescent="0.3">
      <c r="A184" s="7" t="s">
        <v>108</v>
      </c>
      <c r="B184" s="7" t="s">
        <v>186</v>
      </c>
      <c r="C184" s="29">
        <f>C185</f>
        <v>634383098</v>
      </c>
      <c r="D184" s="29">
        <f>D185</f>
        <v>634029026.19000006</v>
      </c>
      <c r="E184" s="35">
        <f t="shared" si="11"/>
        <v>99.944186437010032</v>
      </c>
    </row>
    <row r="185" spans="1:5" ht="62.4" x14ac:dyDescent="0.3">
      <c r="A185" s="7" t="s">
        <v>109</v>
      </c>
      <c r="B185" s="7" t="s">
        <v>187</v>
      </c>
      <c r="C185" s="29">
        <f>SUM(C186:C209)</f>
        <v>634383098</v>
      </c>
      <c r="D185" s="29">
        <f>SUM(D186:D209)</f>
        <v>634029026.19000006</v>
      </c>
      <c r="E185" s="35">
        <f t="shared" si="11"/>
        <v>99.944186437010032</v>
      </c>
    </row>
    <row r="186" spans="1:5" ht="46.8" x14ac:dyDescent="0.3">
      <c r="A186" s="5" t="s">
        <v>308</v>
      </c>
      <c r="B186" s="5" t="s">
        <v>309</v>
      </c>
      <c r="C186" s="28">
        <v>205732</v>
      </c>
      <c r="D186" s="28">
        <v>180847.42</v>
      </c>
      <c r="E186" s="35">
        <f t="shared" si="11"/>
        <v>87.904370734742287</v>
      </c>
    </row>
    <row r="187" spans="1:5" ht="46.8" x14ac:dyDescent="0.3">
      <c r="A187" s="5" t="s">
        <v>110</v>
      </c>
      <c r="B187" s="5" t="s">
        <v>47</v>
      </c>
      <c r="C187" s="28">
        <v>1659897</v>
      </c>
      <c r="D187" s="28">
        <v>1659897</v>
      </c>
      <c r="E187" s="35">
        <f t="shared" si="11"/>
        <v>100</v>
      </c>
    </row>
    <row r="188" spans="1:5" ht="46.8" x14ac:dyDescent="0.3">
      <c r="A188" s="5" t="s">
        <v>111</v>
      </c>
      <c r="B188" s="5" t="s">
        <v>48</v>
      </c>
      <c r="C188" s="28">
        <v>25358</v>
      </c>
      <c r="D188" s="28">
        <v>25358</v>
      </c>
      <c r="E188" s="35">
        <f t="shared" si="11"/>
        <v>100</v>
      </c>
    </row>
    <row r="189" spans="1:5" ht="94.5" customHeight="1" x14ac:dyDescent="0.3">
      <c r="A189" s="5" t="s">
        <v>112</v>
      </c>
      <c r="B189" s="5" t="s">
        <v>417</v>
      </c>
      <c r="C189" s="28">
        <v>3677868</v>
      </c>
      <c r="D189" s="28">
        <v>3677868</v>
      </c>
      <c r="E189" s="35">
        <f t="shared" si="11"/>
        <v>100</v>
      </c>
    </row>
    <row r="190" spans="1:5" ht="46.8" x14ac:dyDescent="0.3">
      <c r="A190" s="5" t="s">
        <v>113</v>
      </c>
      <c r="B190" s="5" t="s">
        <v>49</v>
      </c>
      <c r="C190" s="28">
        <v>175681</v>
      </c>
      <c r="D190" s="28">
        <v>169748</v>
      </c>
      <c r="E190" s="35">
        <f t="shared" si="11"/>
        <v>96.622856199589023</v>
      </c>
    </row>
    <row r="191" spans="1:5" ht="78" x14ac:dyDescent="0.3">
      <c r="A191" s="5" t="s">
        <v>114</v>
      </c>
      <c r="B191" s="5" t="s">
        <v>50</v>
      </c>
      <c r="C191" s="28">
        <v>3906376</v>
      </c>
      <c r="D191" s="28">
        <v>3906330.04</v>
      </c>
      <c r="E191" s="35">
        <f t="shared" si="11"/>
        <v>99.998823461950408</v>
      </c>
    </row>
    <row r="192" spans="1:5" ht="31.2" x14ac:dyDescent="0.3">
      <c r="A192" s="5" t="s">
        <v>115</v>
      </c>
      <c r="B192" s="5" t="s">
        <v>51</v>
      </c>
      <c r="C192" s="28">
        <v>1802102</v>
      </c>
      <c r="D192" s="28">
        <v>1802098.99</v>
      </c>
      <c r="E192" s="35">
        <f t="shared" si="11"/>
        <v>99.999832972828401</v>
      </c>
    </row>
    <row r="193" spans="1:5" ht="31.2" x14ac:dyDescent="0.3">
      <c r="A193" s="5" t="s">
        <v>116</v>
      </c>
      <c r="B193" s="5" t="s">
        <v>418</v>
      </c>
      <c r="C193" s="28">
        <v>426425053</v>
      </c>
      <c r="D193" s="28">
        <v>426425053</v>
      </c>
      <c r="E193" s="35">
        <f t="shared" si="11"/>
        <v>100</v>
      </c>
    </row>
    <row r="194" spans="1:5" ht="31.2" x14ac:dyDescent="0.3">
      <c r="A194" s="5" t="s">
        <v>117</v>
      </c>
      <c r="B194" s="5" t="s">
        <v>52</v>
      </c>
      <c r="C194" s="28">
        <v>12780987</v>
      </c>
      <c r="D194" s="28">
        <v>12724323</v>
      </c>
      <c r="E194" s="35">
        <f t="shared" si="11"/>
        <v>99.556653957945514</v>
      </c>
    </row>
    <row r="195" spans="1:5" ht="78" x14ac:dyDescent="0.3">
      <c r="A195" s="5" t="s">
        <v>118</v>
      </c>
      <c r="B195" s="5" t="s">
        <v>53</v>
      </c>
      <c r="C195" s="28">
        <v>28041163</v>
      </c>
      <c r="D195" s="28">
        <v>28041163</v>
      </c>
      <c r="E195" s="35">
        <f t="shared" si="11"/>
        <v>100</v>
      </c>
    </row>
    <row r="196" spans="1:5" ht="62.4" x14ac:dyDescent="0.3">
      <c r="A196" s="5" t="s">
        <v>119</v>
      </c>
      <c r="B196" s="5" t="s">
        <v>54</v>
      </c>
      <c r="C196" s="28">
        <v>21187506</v>
      </c>
      <c r="D196" s="28">
        <v>21187504.77</v>
      </c>
      <c r="E196" s="35">
        <f t="shared" si="11"/>
        <v>99.999994194691908</v>
      </c>
    </row>
    <row r="197" spans="1:5" ht="31.2" x14ac:dyDescent="0.3">
      <c r="A197" s="5" t="s">
        <v>120</v>
      </c>
      <c r="B197" s="5" t="s">
        <v>55</v>
      </c>
      <c r="C197" s="28">
        <v>2506359</v>
      </c>
      <c r="D197" s="28">
        <v>2506359</v>
      </c>
      <c r="E197" s="35">
        <f t="shared" si="11"/>
        <v>100</v>
      </c>
    </row>
    <row r="198" spans="1:5" ht="78" x14ac:dyDescent="0.3">
      <c r="A198" s="5" t="s">
        <v>215</v>
      </c>
      <c r="B198" s="5" t="s">
        <v>419</v>
      </c>
      <c r="C198" s="28">
        <v>2517696</v>
      </c>
      <c r="D198" s="28">
        <v>2255449.5</v>
      </c>
      <c r="E198" s="35">
        <f t="shared" si="11"/>
        <v>89.583869537863194</v>
      </c>
    </row>
    <row r="199" spans="1:5" ht="78" x14ac:dyDescent="0.3">
      <c r="A199" s="5" t="s">
        <v>121</v>
      </c>
      <c r="B199" s="5" t="s">
        <v>56</v>
      </c>
      <c r="C199" s="28">
        <v>9199822</v>
      </c>
      <c r="D199" s="28">
        <v>9199821.8100000005</v>
      </c>
      <c r="E199" s="35">
        <f t="shared" si="11"/>
        <v>99.999997934742652</v>
      </c>
    </row>
    <row r="200" spans="1:5" ht="15.6" x14ac:dyDescent="0.3">
      <c r="A200" s="5" t="s">
        <v>122</v>
      </c>
      <c r="B200" s="5" t="s">
        <v>57</v>
      </c>
      <c r="C200" s="28">
        <v>3498626</v>
      </c>
      <c r="D200" s="28">
        <v>3498625.22</v>
      </c>
      <c r="E200" s="35">
        <f t="shared" si="11"/>
        <v>99.999977705533553</v>
      </c>
    </row>
    <row r="201" spans="1:5" ht="109.2" x14ac:dyDescent="0.3">
      <c r="A201" s="5" t="s">
        <v>123</v>
      </c>
      <c r="B201" s="5" t="s">
        <v>58</v>
      </c>
      <c r="C201" s="28">
        <v>98222131</v>
      </c>
      <c r="D201" s="28">
        <v>98222131</v>
      </c>
      <c r="E201" s="35">
        <f t="shared" si="11"/>
        <v>100</v>
      </c>
    </row>
    <row r="202" spans="1:5" ht="31.2" x14ac:dyDescent="0.3">
      <c r="A202" s="5" t="s">
        <v>124</v>
      </c>
      <c r="B202" s="5" t="s">
        <v>59</v>
      </c>
      <c r="C202" s="28">
        <v>3750425</v>
      </c>
      <c r="D202" s="28">
        <v>3750424.4</v>
      </c>
      <c r="E202" s="35">
        <f t="shared" si="11"/>
        <v>99.999984001813118</v>
      </c>
    </row>
    <row r="203" spans="1:5" ht="31.2" x14ac:dyDescent="0.3">
      <c r="A203" s="5" t="s">
        <v>125</v>
      </c>
      <c r="B203" s="5" t="s">
        <v>219</v>
      </c>
      <c r="C203" s="28">
        <v>2466114</v>
      </c>
      <c r="D203" s="28">
        <v>2466113.2599999998</v>
      </c>
      <c r="E203" s="35">
        <f t="shared" si="11"/>
        <v>99.999969993276864</v>
      </c>
    </row>
    <row r="204" spans="1:5" ht="78" x14ac:dyDescent="0.3">
      <c r="A204" s="5" t="s">
        <v>126</v>
      </c>
      <c r="B204" s="5" t="s">
        <v>214</v>
      </c>
      <c r="C204" s="28">
        <v>4481475</v>
      </c>
      <c r="D204" s="28">
        <v>4481474.71</v>
      </c>
      <c r="E204" s="35">
        <f t="shared" si="11"/>
        <v>99.999993528916264</v>
      </c>
    </row>
    <row r="205" spans="1:5" ht="46.8" x14ac:dyDescent="0.3">
      <c r="A205" s="4" t="s">
        <v>127</v>
      </c>
      <c r="B205" s="5" t="s">
        <v>60</v>
      </c>
      <c r="C205" s="28">
        <v>7460984</v>
      </c>
      <c r="D205" s="28">
        <v>7460984</v>
      </c>
      <c r="E205" s="35">
        <f t="shared" si="11"/>
        <v>100</v>
      </c>
    </row>
    <row r="206" spans="1:5" ht="78" x14ac:dyDescent="0.3">
      <c r="A206" s="4" t="s">
        <v>128</v>
      </c>
      <c r="B206" s="5" t="s">
        <v>61</v>
      </c>
      <c r="C206" s="28">
        <v>84347</v>
      </c>
      <c r="D206" s="28">
        <v>84346.65</v>
      </c>
      <c r="E206" s="35">
        <f t="shared" si="11"/>
        <v>99.999585047482427</v>
      </c>
    </row>
    <row r="207" spans="1:5" ht="78" x14ac:dyDescent="0.3">
      <c r="A207" s="4" t="s">
        <v>129</v>
      </c>
      <c r="B207" s="5" t="s">
        <v>62</v>
      </c>
      <c r="C207" s="28">
        <v>2712</v>
      </c>
      <c r="D207" s="28">
        <v>2711.37</v>
      </c>
      <c r="E207" s="35">
        <f t="shared" si="11"/>
        <v>99.976769911504419</v>
      </c>
    </row>
    <row r="208" spans="1:5" ht="46.8" x14ac:dyDescent="0.3">
      <c r="A208" s="4" t="s">
        <v>206</v>
      </c>
      <c r="B208" s="5" t="s">
        <v>420</v>
      </c>
      <c r="C208" s="28">
        <v>117956</v>
      </c>
      <c r="D208" s="28">
        <v>113666.47</v>
      </c>
      <c r="E208" s="35">
        <f t="shared" ref="E208:E270" si="12">D208/C208*100</f>
        <v>96.363449082708811</v>
      </c>
    </row>
    <row r="209" spans="1:5" ht="62.4" x14ac:dyDescent="0.3">
      <c r="A209" s="4" t="s">
        <v>207</v>
      </c>
      <c r="B209" s="5" t="s">
        <v>208</v>
      </c>
      <c r="C209" s="28">
        <v>186728</v>
      </c>
      <c r="D209" s="28">
        <v>186727.58</v>
      </c>
      <c r="E209" s="35">
        <f t="shared" si="12"/>
        <v>99.999775073904289</v>
      </c>
    </row>
    <row r="210" spans="1:5" ht="78" x14ac:dyDescent="0.3">
      <c r="A210" s="6" t="s">
        <v>130</v>
      </c>
      <c r="B210" s="7" t="s">
        <v>64</v>
      </c>
      <c r="C210" s="29">
        <f>C212</f>
        <v>6528361</v>
      </c>
      <c r="D210" s="29">
        <f>D212</f>
        <v>6528360</v>
      </c>
      <c r="E210" s="35">
        <f t="shared" si="12"/>
        <v>99.999984682219619</v>
      </c>
    </row>
    <row r="211" spans="1:5" ht="78" x14ac:dyDescent="0.3">
      <c r="A211" s="6" t="s">
        <v>131</v>
      </c>
      <c r="B211" s="7" t="s">
        <v>65</v>
      </c>
      <c r="C211" s="29">
        <f>C212</f>
        <v>6528361</v>
      </c>
      <c r="D211" s="29">
        <f>D212</f>
        <v>6528360</v>
      </c>
      <c r="E211" s="35">
        <f t="shared" si="12"/>
        <v>99.999984682219619</v>
      </c>
    </row>
    <row r="212" spans="1:5" ht="93.6" x14ac:dyDescent="0.3">
      <c r="A212" s="4" t="s">
        <v>132</v>
      </c>
      <c r="B212" s="5" t="s">
        <v>421</v>
      </c>
      <c r="C212" s="28">
        <v>6528361</v>
      </c>
      <c r="D212" s="28">
        <v>6528360</v>
      </c>
      <c r="E212" s="35">
        <f t="shared" si="12"/>
        <v>99.999984682219619</v>
      </c>
    </row>
    <row r="213" spans="1:5" ht="78" x14ac:dyDescent="0.3">
      <c r="A213" s="6" t="s">
        <v>133</v>
      </c>
      <c r="B213" s="7" t="s">
        <v>66</v>
      </c>
      <c r="C213" s="29">
        <f>C214</f>
        <v>523</v>
      </c>
      <c r="D213" s="29">
        <f>D214</f>
        <v>523</v>
      </c>
      <c r="E213" s="35">
        <f t="shared" si="12"/>
        <v>100</v>
      </c>
    </row>
    <row r="214" spans="1:5" ht="78" x14ac:dyDescent="0.3">
      <c r="A214" s="6" t="s">
        <v>310</v>
      </c>
      <c r="B214" s="7" t="s">
        <v>194</v>
      </c>
      <c r="C214" s="29">
        <f>C215</f>
        <v>523</v>
      </c>
      <c r="D214" s="29">
        <f>D215</f>
        <v>523</v>
      </c>
      <c r="E214" s="35">
        <f t="shared" si="12"/>
        <v>100</v>
      </c>
    </row>
    <row r="215" spans="1:5" ht="93.6" x14ac:dyDescent="0.3">
      <c r="A215" s="4" t="s">
        <v>134</v>
      </c>
      <c r="B215" s="5" t="s">
        <v>422</v>
      </c>
      <c r="C215" s="28">
        <v>523</v>
      </c>
      <c r="D215" s="28">
        <v>523</v>
      </c>
      <c r="E215" s="35">
        <f t="shared" si="12"/>
        <v>100</v>
      </c>
    </row>
    <row r="216" spans="1:5" ht="62.4" x14ac:dyDescent="0.3">
      <c r="A216" s="6" t="s">
        <v>510</v>
      </c>
      <c r="B216" s="7" t="s">
        <v>509</v>
      </c>
      <c r="C216" s="29">
        <f>C217</f>
        <v>4028320</v>
      </c>
      <c r="D216" s="29">
        <f>D217</f>
        <v>4028319</v>
      </c>
      <c r="E216" s="35">
        <f t="shared" si="12"/>
        <v>99.999975175755651</v>
      </c>
    </row>
    <row r="217" spans="1:5" ht="62.4" x14ac:dyDescent="0.3">
      <c r="A217" s="6" t="s">
        <v>511</v>
      </c>
      <c r="B217" s="7" t="s">
        <v>512</v>
      </c>
      <c r="C217" s="29">
        <f>C218</f>
        <v>4028320</v>
      </c>
      <c r="D217" s="29">
        <f>D218</f>
        <v>4028319</v>
      </c>
      <c r="E217" s="35">
        <f t="shared" si="12"/>
        <v>99.999975175755651</v>
      </c>
    </row>
    <row r="218" spans="1:5" ht="62.4" x14ac:dyDescent="0.3">
      <c r="A218" s="4" t="s">
        <v>513</v>
      </c>
      <c r="B218" s="5" t="s">
        <v>512</v>
      </c>
      <c r="C218" s="28">
        <v>4028320</v>
      </c>
      <c r="D218" s="28">
        <v>4028319</v>
      </c>
      <c r="E218" s="35">
        <f t="shared" si="12"/>
        <v>99.999975175755651</v>
      </c>
    </row>
    <row r="219" spans="1:5" ht="109.2" x14ac:dyDescent="0.3">
      <c r="A219" s="6" t="s">
        <v>471</v>
      </c>
      <c r="B219" s="7" t="s">
        <v>472</v>
      </c>
      <c r="C219" s="29">
        <f>C220</f>
        <v>570702</v>
      </c>
      <c r="D219" s="29">
        <f>D220</f>
        <v>570700</v>
      </c>
      <c r="E219" s="35">
        <v>0</v>
      </c>
    </row>
    <row r="220" spans="1:5" ht="109.2" x14ac:dyDescent="0.3">
      <c r="A220" s="6" t="s">
        <v>473</v>
      </c>
      <c r="B220" s="7" t="s">
        <v>474</v>
      </c>
      <c r="C220" s="29">
        <f>C221</f>
        <v>570702</v>
      </c>
      <c r="D220" s="29">
        <f>D221</f>
        <v>570700</v>
      </c>
      <c r="E220" s="35">
        <v>0</v>
      </c>
    </row>
    <row r="221" spans="1:5" ht="109.2" x14ac:dyDescent="0.3">
      <c r="A221" s="4" t="s">
        <v>475</v>
      </c>
      <c r="B221" s="5" t="s">
        <v>474</v>
      </c>
      <c r="C221" s="28">
        <v>570702</v>
      </c>
      <c r="D221" s="28">
        <v>570700</v>
      </c>
      <c r="E221" s="36">
        <f>D221/C221*100</f>
        <v>99.999649554408435</v>
      </c>
    </row>
    <row r="222" spans="1:5" ht="78" x14ac:dyDescent="0.3">
      <c r="A222" s="7" t="s">
        <v>135</v>
      </c>
      <c r="B222" s="7" t="s">
        <v>193</v>
      </c>
      <c r="C222" s="29">
        <f>C223</f>
        <v>2685686</v>
      </c>
      <c r="D222" s="29">
        <f>D223</f>
        <v>2685685.36</v>
      </c>
      <c r="E222" s="35">
        <f t="shared" si="12"/>
        <v>99.999976169961798</v>
      </c>
    </row>
    <row r="223" spans="1:5" ht="93.6" x14ac:dyDescent="0.3">
      <c r="A223" s="7" t="s">
        <v>136</v>
      </c>
      <c r="B223" s="7" t="s">
        <v>67</v>
      </c>
      <c r="C223" s="29">
        <f>C224</f>
        <v>2685686</v>
      </c>
      <c r="D223" s="29">
        <f>D224</f>
        <v>2685685.36</v>
      </c>
      <c r="E223" s="35">
        <f t="shared" si="12"/>
        <v>99.999976169961798</v>
      </c>
    </row>
    <row r="224" spans="1:5" ht="109.2" x14ac:dyDescent="0.3">
      <c r="A224" s="5" t="s">
        <v>137</v>
      </c>
      <c r="B224" s="5" t="s">
        <v>423</v>
      </c>
      <c r="C224" s="28">
        <v>2685686</v>
      </c>
      <c r="D224" s="28">
        <v>2685685.36</v>
      </c>
      <c r="E224" s="35">
        <f t="shared" si="12"/>
        <v>99.999976169961798</v>
      </c>
    </row>
    <row r="225" spans="1:5" ht="46.8" x14ac:dyDescent="0.3">
      <c r="A225" s="7" t="s">
        <v>138</v>
      </c>
      <c r="B225" s="7" t="s">
        <v>191</v>
      </c>
      <c r="C225" s="29">
        <f>C226</f>
        <v>4281545</v>
      </c>
      <c r="D225" s="29">
        <f>D226</f>
        <v>4281544.71</v>
      </c>
      <c r="E225" s="35">
        <f t="shared" si="12"/>
        <v>99.999993226744095</v>
      </c>
    </row>
    <row r="226" spans="1:5" ht="46.8" x14ac:dyDescent="0.3">
      <c r="A226" s="7" t="s">
        <v>139</v>
      </c>
      <c r="B226" s="7" t="s">
        <v>192</v>
      </c>
      <c r="C226" s="29">
        <f>C227</f>
        <v>4281545</v>
      </c>
      <c r="D226" s="29">
        <f>D227</f>
        <v>4281544.71</v>
      </c>
      <c r="E226" s="35">
        <f t="shared" si="12"/>
        <v>99.999993226744095</v>
      </c>
    </row>
    <row r="227" spans="1:5" ht="62.4" x14ac:dyDescent="0.3">
      <c r="A227" s="5" t="s">
        <v>140</v>
      </c>
      <c r="B227" s="5" t="s">
        <v>427</v>
      </c>
      <c r="C227" s="28">
        <v>4281545</v>
      </c>
      <c r="D227" s="28">
        <v>4281544.71</v>
      </c>
      <c r="E227" s="35">
        <f t="shared" si="12"/>
        <v>99.999993226744095</v>
      </c>
    </row>
    <row r="228" spans="1:5" ht="62.4" x14ac:dyDescent="0.3">
      <c r="A228" s="6" t="s">
        <v>210</v>
      </c>
      <c r="B228" s="7" t="s">
        <v>209</v>
      </c>
      <c r="C228" s="29">
        <f>C229</f>
        <v>14688700</v>
      </c>
      <c r="D228" s="29">
        <f>D229</f>
        <v>14688698.77</v>
      </c>
      <c r="E228" s="35">
        <f t="shared" si="12"/>
        <v>99.999991626216072</v>
      </c>
    </row>
    <row r="229" spans="1:5" ht="78" x14ac:dyDescent="0.3">
      <c r="A229" s="4" t="s">
        <v>205</v>
      </c>
      <c r="B229" s="5" t="s">
        <v>424</v>
      </c>
      <c r="C229" s="28">
        <v>14688700</v>
      </c>
      <c r="D229" s="28">
        <v>14688698.77</v>
      </c>
      <c r="E229" s="35">
        <f t="shared" si="12"/>
        <v>99.999991626216072</v>
      </c>
    </row>
    <row r="230" spans="1:5" ht="156" x14ac:dyDescent="0.3">
      <c r="A230" s="6" t="s">
        <v>224</v>
      </c>
      <c r="B230" s="7" t="s">
        <v>425</v>
      </c>
      <c r="C230" s="29">
        <f>C231</f>
        <v>13821532</v>
      </c>
      <c r="D230" s="29">
        <f>D231</f>
        <v>13675860.130000001</v>
      </c>
      <c r="E230" s="35">
        <f t="shared" si="12"/>
        <v>98.946051204743441</v>
      </c>
    </row>
    <row r="231" spans="1:5" ht="156" x14ac:dyDescent="0.3">
      <c r="A231" s="4" t="s">
        <v>225</v>
      </c>
      <c r="B231" s="5" t="s">
        <v>425</v>
      </c>
      <c r="C231" s="28">
        <v>13821532</v>
      </c>
      <c r="D231" s="28">
        <v>13675860.130000001</v>
      </c>
      <c r="E231" s="35">
        <f t="shared" si="12"/>
        <v>98.946051204743441</v>
      </c>
    </row>
    <row r="232" spans="1:5" ht="78" x14ac:dyDescent="0.3">
      <c r="A232" s="6" t="s">
        <v>211</v>
      </c>
      <c r="B232" s="7" t="s">
        <v>212</v>
      </c>
      <c r="C232" s="29">
        <f>C233</f>
        <v>12282062</v>
      </c>
      <c r="D232" s="29">
        <f>D233</f>
        <v>12027908.460000001</v>
      </c>
      <c r="E232" s="35">
        <f t="shared" si="12"/>
        <v>97.930693233758319</v>
      </c>
    </row>
    <row r="233" spans="1:5" ht="92.25" customHeight="1" x14ac:dyDescent="0.3">
      <c r="A233" s="4" t="s">
        <v>204</v>
      </c>
      <c r="B233" s="5" t="s">
        <v>428</v>
      </c>
      <c r="C233" s="28">
        <v>12282062</v>
      </c>
      <c r="D233" s="28">
        <v>12027908.460000001</v>
      </c>
      <c r="E233" s="35">
        <f t="shared" si="12"/>
        <v>97.930693233758319</v>
      </c>
    </row>
    <row r="234" spans="1:5" ht="62.4" x14ac:dyDescent="0.3">
      <c r="A234" s="6" t="s">
        <v>218</v>
      </c>
      <c r="B234" s="7" t="s">
        <v>217</v>
      </c>
      <c r="C234" s="29">
        <f>C235</f>
        <v>11153262</v>
      </c>
      <c r="D234" s="29">
        <f>D235</f>
        <v>11153261.640000001</v>
      </c>
      <c r="E234" s="35">
        <f t="shared" si="12"/>
        <v>99.999996772244742</v>
      </c>
    </row>
    <row r="235" spans="1:5" ht="78" x14ac:dyDescent="0.3">
      <c r="A235" s="4" t="s">
        <v>216</v>
      </c>
      <c r="B235" s="5" t="s">
        <v>426</v>
      </c>
      <c r="C235" s="28">
        <v>11153262</v>
      </c>
      <c r="D235" s="28">
        <v>11153261.640000001</v>
      </c>
      <c r="E235" s="35">
        <f t="shared" si="12"/>
        <v>99.999996772244742</v>
      </c>
    </row>
    <row r="236" spans="1:5" ht="78" x14ac:dyDescent="0.3">
      <c r="A236" s="6" t="s">
        <v>141</v>
      </c>
      <c r="B236" s="7" t="s">
        <v>190</v>
      </c>
      <c r="C236" s="29">
        <f>C237</f>
        <v>169561</v>
      </c>
      <c r="D236" s="29">
        <f>D237</f>
        <v>169560.58</v>
      </c>
      <c r="E236" s="35">
        <f t="shared" si="12"/>
        <v>99.999752301531601</v>
      </c>
    </row>
    <row r="237" spans="1:5" ht="62.4" x14ac:dyDescent="0.3">
      <c r="A237" s="6" t="s">
        <v>142</v>
      </c>
      <c r="B237" s="7" t="s">
        <v>68</v>
      </c>
      <c r="C237" s="29">
        <f>C238</f>
        <v>169561</v>
      </c>
      <c r="D237" s="29">
        <f>D238</f>
        <v>169560.58</v>
      </c>
      <c r="E237" s="35">
        <f t="shared" si="12"/>
        <v>99.999752301531601</v>
      </c>
    </row>
    <row r="238" spans="1:5" ht="78" x14ac:dyDescent="0.3">
      <c r="A238" s="4" t="s">
        <v>143</v>
      </c>
      <c r="B238" s="5" t="s">
        <v>429</v>
      </c>
      <c r="C238" s="28">
        <v>169561</v>
      </c>
      <c r="D238" s="28">
        <v>169560.58</v>
      </c>
      <c r="E238" s="35">
        <f t="shared" si="12"/>
        <v>99.999752301531601</v>
      </c>
    </row>
    <row r="239" spans="1:5" ht="31.2" x14ac:dyDescent="0.3">
      <c r="A239" s="6" t="s">
        <v>144</v>
      </c>
      <c r="B239" s="7" t="s">
        <v>188</v>
      </c>
      <c r="C239" s="29">
        <f>C240</f>
        <v>1379656</v>
      </c>
      <c r="D239" s="29">
        <f>D240</f>
        <v>1379656</v>
      </c>
      <c r="E239" s="35">
        <f t="shared" si="12"/>
        <v>100</v>
      </c>
    </row>
    <row r="240" spans="1:5" ht="46.8" x14ac:dyDescent="0.3">
      <c r="A240" s="6" t="s">
        <v>145</v>
      </c>
      <c r="B240" s="7" t="s">
        <v>189</v>
      </c>
      <c r="C240" s="29">
        <f>C241</f>
        <v>1379656</v>
      </c>
      <c r="D240" s="29">
        <f>D241</f>
        <v>1379656</v>
      </c>
      <c r="E240" s="35">
        <f t="shared" si="12"/>
        <v>100</v>
      </c>
    </row>
    <row r="241" spans="1:5" ht="62.4" x14ac:dyDescent="0.3">
      <c r="A241" s="4" t="s">
        <v>146</v>
      </c>
      <c r="B241" s="5" t="s">
        <v>430</v>
      </c>
      <c r="C241" s="28">
        <v>1379656</v>
      </c>
      <c r="D241" s="28">
        <v>1379656</v>
      </c>
      <c r="E241" s="35">
        <f t="shared" si="12"/>
        <v>100</v>
      </c>
    </row>
    <row r="242" spans="1:5" ht="15.6" x14ac:dyDescent="0.3">
      <c r="A242" s="2" t="s">
        <v>147</v>
      </c>
      <c r="B242" s="3" t="s">
        <v>69</v>
      </c>
      <c r="C242" s="27">
        <f>C243+C249+C252</f>
        <v>117467521.58</v>
      </c>
      <c r="D242" s="27">
        <f>D243+D249+D252</f>
        <v>117009685.47</v>
      </c>
      <c r="E242" s="34">
        <f t="shared" si="12"/>
        <v>99.610244513681863</v>
      </c>
    </row>
    <row r="243" spans="1:5" ht="78" x14ac:dyDescent="0.3">
      <c r="A243" s="6" t="s">
        <v>148</v>
      </c>
      <c r="B243" s="7" t="s">
        <v>70</v>
      </c>
      <c r="C243" s="29">
        <f>C244</f>
        <v>109083577.91</v>
      </c>
      <c r="D243" s="29">
        <f>D244</f>
        <v>109083577.91</v>
      </c>
      <c r="E243" s="35">
        <f t="shared" si="12"/>
        <v>100</v>
      </c>
    </row>
    <row r="244" spans="1:5" ht="92.25" customHeight="1" x14ac:dyDescent="0.3">
      <c r="A244" s="6" t="s">
        <v>149</v>
      </c>
      <c r="B244" s="7" t="s">
        <v>71</v>
      </c>
      <c r="C244" s="29">
        <f>C245+C246+C248+C247</f>
        <v>109083577.91</v>
      </c>
      <c r="D244" s="29">
        <f>D245+D246+D248+D247</f>
        <v>109083577.91</v>
      </c>
      <c r="E244" s="35">
        <f t="shared" si="12"/>
        <v>100</v>
      </c>
    </row>
    <row r="245" spans="1:5" ht="84.75" customHeight="1" x14ac:dyDescent="0.3">
      <c r="A245" s="4" t="s">
        <v>150</v>
      </c>
      <c r="B245" s="5" t="s">
        <v>71</v>
      </c>
      <c r="C245" s="28">
        <v>2182369.02</v>
      </c>
      <c r="D245" s="28">
        <v>2182369.02</v>
      </c>
      <c r="E245" s="35">
        <f t="shared" si="12"/>
        <v>100</v>
      </c>
    </row>
    <row r="246" spans="1:5" ht="92.25" customHeight="1" x14ac:dyDescent="0.3">
      <c r="A246" s="4" t="s">
        <v>151</v>
      </c>
      <c r="B246" s="5" t="s">
        <v>71</v>
      </c>
      <c r="C246" s="28">
        <v>566869</v>
      </c>
      <c r="D246" s="28">
        <v>566869</v>
      </c>
      <c r="E246" s="35">
        <f t="shared" si="12"/>
        <v>100</v>
      </c>
    </row>
    <row r="247" spans="1:5" ht="92.25" customHeight="1" x14ac:dyDescent="0.3">
      <c r="A247" s="4" t="s">
        <v>476</v>
      </c>
      <c r="B247" s="5" t="s">
        <v>477</v>
      </c>
      <c r="C247" s="28">
        <v>105716339.89</v>
      </c>
      <c r="D247" s="28">
        <v>105716339.89</v>
      </c>
      <c r="E247" s="35">
        <f t="shared" si="12"/>
        <v>100</v>
      </c>
    </row>
    <row r="248" spans="1:5" ht="67.5" customHeight="1" x14ac:dyDescent="0.3">
      <c r="A248" s="4" t="s">
        <v>152</v>
      </c>
      <c r="B248" s="5" t="s">
        <v>71</v>
      </c>
      <c r="C248" s="28">
        <v>618000</v>
      </c>
      <c r="D248" s="28">
        <v>618000</v>
      </c>
      <c r="E248" s="35">
        <f t="shared" si="12"/>
        <v>100</v>
      </c>
    </row>
    <row r="249" spans="1:5" ht="54" customHeight="1" x14ac:dyDescent="0.3">
      <c r="A249" s="6" t="s">
        <v>295</v>
      </c>
      <c r="B249" s="7" t="s">
        <v>298</v>
      </c>
      <c r="C249" s="29">
        <f>C250</f>
        <v>104166.67</v>
      </c>
      <c r="D249" s="29">
        <f>D250</f>
        <v>104166.67</v>
      </c>
      <c r="E249" s="35">
        <f t="shared" si="12"/>
        <v>100</v>
      </c>
    </row>
    <row r="250" spans="1:5" ht="67.5" customHeight="1" x14ac:dyDescent="0.3">
      <c r="A250" s="6" t="s">
        <v>294</v>
      </c>
      <c r="B250" s="7" t="s">
        <v>296</v>
      </c>
      <c r="C250" s="29">
        <f>C251</f>
        <v>104166.67</v>
      </c>
      <c r="D250" s="29">
        <f>D251</f>
        <v>104166.67</v>
      </c>
      <c r="E250" s="35">
        <f t="shared" si="12"/>
        <v>100</v>
      </c>
    </row>
    <row r="251" spans="1:5" ht="67.5" customHeight="1" x14ac:dyDescent="0.3">
      <c r="A251" s="4" t="s">
        <v>297</v>
      </c>
      <c r="B251" s="5" t="s">
        <v>431</v>
      </c>
      <c r="C251" s="28">
        <v>104166.67</v>
      </c>
      <c r="D251" s="28">
        <v>104166.67</v>
      </c>
      <c r="E251" s="35">
        <f t="shared" si="12"/>
        <v>100</v>
      </c>
    </row>
    <row r="252" spans="1:5" ht="52.5" customHeight="1" x14ac:dyDescent="0.3">
      <c r="A252" s="6" t="s">
        <v>226</v>
      </c>
      <c r="B252" s="7" t="s">
        <v>229</v>
      </c>
      <c r="C252" s="29">
        <f>SUM(C253:C256)</f>
        <v>8279777</v>
      </c>
      <c r="D252" s="29">
        <f>SUM(D253:D256)</f>
        <v>7821940.8899999997</v>
      </c>
      <c r="E252" s="35">
        <f t="shared" si="12"/>
        <v>94.470429457218472</v>
      </c>
    </row>
    <row r="253" spans="1:5" ht="69" customHeight="1" x14ac:dyDescent="0.3">
      <c r="A253" s="4" t="s">
        <v>227</v>
      </c>
      <c r="B253" s="5" t="s">
        <v>228</v>
      </c>
      <c r="C253" s="28">
        <v>993625</v>
      </c>
      <c r="D253" s="28">
        <v>993624.88</v>
      </c>
      <c r="E253" s="35">
        <f t="shared" si="12"/>
        <v>99.999987923009186</v>
      </c>
    </row>
    <row r="254" spans="1:5" ht="69" customHeight="1" x14ac:dyDescent="0.3">
      <c r="A254" s="4" t="s">
        <v>478</v>
      </c>
      <c r="B254" s="5" t="s">
        <v>479</v>
      </c>
      <c r="C254" s="28">
        <v>6727152</v>
      </c>
      <c r="D254" s="28">
        <v>6269316.0099999998</v>
      </c>
      <c r="E254" s="35">
        <f>D254/C254*100</f>
        <v>93.194207741998397</v>
      </c>
    </row>
    <row r="255" spans="1:5" ht="69" customHeight="1" x14ac:dyDescent="0.3">
      <c r="A255" s="4" t="s">
        <v>432</v>
      </c>
      <c r="B255" s="5" t="s">
        <v>433</v>
      </c>
      <c r="C255" s="28">
        <v>259000</v>
      </c>
      <c r="D255" s="28">
        <v>259000</v>
      </c>
      <c r="E255" s="35">
        <f t="shared" si="12"/>
        <v>100</v>
      </c>
    </row>
    <row r="256" spans="1:5" ht="90" customHeight="1" x14ac:dyDescent="0.3">
      <c r="A256" s="4" t="s">
        <v>311</v>
      </c>
      <c r="B256" s="5" t="s">
        <v>312</v>
      </c>
      <c r="C256" s="28">
        <v>300000</v>
      </c>
      <c r="D256" s="28">
        <v>300000</v>
      </c>
      <c r="E256" s="35">
        <f t="shared" si="12"/>
        <v>100</v>
      </c>
    </row>
    <row r="257" spans="1:5" ht="105.75" customHeight="1" x14ac:dyDescent="0.3">
      <c r="A257" s="2" t="s">
        <v>434</v>
      </c>
      <c r="B257" s="3" t="s">
        <v>435</v>
      </c>
      <c r="C257" s="27">
        <f t="shared" ref="C257:D260" si="13">C258</f>
        <v>0</v>
      </c>
      <c r="D257" s="27">
        <f t="shared" si="13"/>
        <v>1286240.97</v>
      </c>
      <c r="E257" s="34">
        <v>0</v>
      </c>
    </row>
    <row r="258" spans="1:5" ht="131.25" customHeight="1" x14ac:dyDescent="0.3">
      <c r="A258" s="6" t="s">
        <v>437</v>
      </c>
      <c r="B258" s="8" t="s">
        <v>436</v>
      </c>
      <c r="C258" s="29">
        <f t="shared" si="13"/>
        <v>0</v>
      </c>
      <c r="D258" s="29">
        <f t="shared" si="13"/>
        <v>1286240.97</v>
      </c>
      <c r="E258" s="35">
        <v>0</v>
      </c>
    </row>
    <row r="259" spans="1:5" ht="57.75" customHeight="1" x14ac:dyDescent="0.3">
      <c r="A259" s="6" t="s">
        <v>439</v>
      </c>
      <c r="B259" s="8" t="s">
        <v>438</v>
      </c>
      <c r="C259" s="29">
        <f t="shared" si="13"/>
        <v>0</v>
      </c>
      <c r="D259" s="29">
        <f t="shared" si="13"/>
        <v>1286240.97</v>
      </c>
      <c r="E259" s="35">
        <v>0</v>
      </c>
    </row>
    <row r="260" spans="1:5" ht="56.25" customHeight="1" x14ac:dyDescent="0.3">
      <c r="A260" s="6" t="s">
        <v>440</v>
      </c>
      <c r="B260" s="8" t="s">
        <v>441</v>
      </c>
      <c r="C260" s="29">
        <f t="shared" si="13"/>
        <v>0</v>
      </c>
      <c r="D260" s="29">
        <f t="shared" si="13"/>
        <v>1286240.97</v>
      </c>
      <c r="E260" s="35">
        <v>0</v>
      </c>
    </row>
    <row r="261" spans="1:5" ht="56.25" customHeight="1" x14ac:dyDescent="0.3">
      <c r="A261" s="4" t="s">
        <v>443</v>
      </c>
      <c r="B261" s="14" t="s">
        <v>442</v>
      </c>
      <c r="C261" s="28">
        <v>0</v>
      </c>
      <c r="D261" s="28">
        <v>1286240.97</v>
      </c>
      <c r="E261" s="36">
        <v>0</v>
      </c>
    </row>
    <row r="262" spans="1:5" ht="69" customHeight="1" x14ac:dyDescent="0.3">
      <c r="A262" s="2" t="s">
        <v>270</v>
      </c>
      <c r="B262" s="3" t="s">
        <v>271</v>
      </c>
      <c r="C262" s="27">
        <f>C265</f>
        <v>0</v>
      </c>
      <c r="D262" s="27">
        <f>D265+D267+D263</f>
        <v>-1791866.9800000002</v>
      </c>
      <c r="E262" s="34">
        <v>0</v>
      </c>
    </row>
    <row r="263" spans="1:5" ht="69" customHeight="1" x14ac:dyDescent="0.3">
      <c r="A263" s="6" t="s">
        <v>490</v>
      </c>
      <c r="B263" s="7" t="s">
        <v>491</v>
      </c>
      <c r="C263" s="29">
        <f>C264</f>
        <v>0</v>
      </c>
      <c r="D263" s="29">
        <f>D264</f>
        <v>-492057</v>
      </c>
      <c r="E263" s="35">
        <v>0</v>
      </c>
    </row>
    <row r="264" spans="1:5" ht="79.5" customHeight="1" x14ac:dyDescent="0.3">
      <c r="A264" s="6" t="s">
        <v>492</v>
      </c>
      <c r="B264" s="7" t="s">
        <v>491</v>
      </c>
      <c r="C264" s="29">
        <v>0</v>
      </c>
      <c r="D264" s="29">
        <v>-492057</v>
      </c>
      <c r="E264" s="35">
        <v>0</v>
      </c>
    </row>
    <row r="265" spans="1:5" ht="46.8" x14ac:dyDescent="0.3">
      <c r="A265" s="6" t="s">
        <v>272</v>
      </c>
      <c r="B265" s="7" t="s">
        <v>282</v>
      </c>
      <c r="C265" s="29">
        <f>C266</f>
        <v>0</v>
      </c>
      <c r="D265" s="29">
        <f>D266</f>
        <v>-2755.52</v>
      </c>
      <c r="E265" s="35">
        <v>0</v>
      </c>
    </row>
    <row r="266" spans="1:5" ht="78" x14ac:dyDescent="0.3">
      <c r="A266" s="4" t="s">
        <v>273</v>
      </c>
      <c r="B266" s="5" t="s">
        <v>444</v>
      </c>
      <c r="C266" s="28">
        <v>0</v>
      </c>
      <c r="D266" s="28">
        <v>-2755.52</v>
      </c>
      <c r="E266" s="36">
        <v>0</v>
      </c>
    </row>
    <row r="267" spans="1:5" ht="62.4" x14ac:dyDescent="0.3">
      <c r="A267" s="6" t="s">
        <v>275</v>
      </c>
      <c r="B267" s="7" t="s">
        <v>283</v>
      </c>
      <c r="C267" s="29">
        <v>0</v>
      </c>
      <c r="D267" s="29">
        <f>D268+D269</f>
        <v>-1297054.4600000002</v>
      </c>
      <c r="E267" s="35">
        <v>0</v>
      </c>
    </row>
    <row r="268" spans="1:5" ht="78" x14ac:dyDescent="0.3">
      <c r="A268" s="4" t="s">
        <v>276</v>
      </c>
      <c r="B268" s="5" t="s">
        <v>274</v>
      </c>
      <c r="C268" s="28">
        <v>0</v>
      </c>
      <c r="D268" s="28">
        <v>-1295072.3500000001</v>
      </c>
      <c r="E268" s="36">
        <v>0</v>
      </c>
    </row>
    <row r="269" spans="1:5" ht="78" x14ac:dyDescent="0.3">
      <c r="A269" s="4" t="s">
        <v>277</v>
      </c>
      <c r="B269" s="5" t="s">
        <v>274</v>
      </c>
      <c r="C269" s="28">
        <v>0</v>
      </c>
      <c r="D269" s="28">
        <v>-1982.11</v>
      </c>
      <c r="E269" s="36">
        <v>0</v>
      </c>
    </row>
    <row r="270" spans="1:5" ht="15.6" x14ac:dyDescent="0.3">
      <c r="A270" s="2"/>
      <c r="B270" s="2" t="s">
        <v>72</v>
      </c>
      <c r="C270" s="27">
        <f>C148+C10</f>
        <v>1322192734.5799999</v>
      </c>
      <c r="D270" s="27">
        <f>D10+D148</f>
        <v>1330687451.9200003</v>
      </c>
      <c r="E270" s="34">
        <f t="shared" si="12"/>
        <v>100.64247194208784</v>
      </c>
    </row>
  </sheetData>
  <mergeCells count="7">
    <mergeCell ref="C2:E2"/>
    <mergeCell ref="D1:E1"/>
    <mergeCell ref="A8:A9"/>
    <mergeCell ref="B8:B9"/>
    <mergeCell ref="B3:E3"/>
    <mergeCell ref="A6:E6"/>
    <mergeCell ref="A7:E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1 кв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oorms_1</cp:lastModifiedBy>
  <cp:lastPrinted>2023-04-04T06:27:08Z</cp:lastPrinted>
  <dcterms:created xsi:type="dcterms:W3CDTF">2018-05-24T06:09:51Z</dcterms:created>
  <dcterms:modified xsi:type="dcterms:W3CDTF">2024-04-27T06:50:48Z</dcterms:modified>
</cp:coreProperties>
</file>