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8" yWindow="-156" windowWidth="11028" windowHeight="8232"/>
  </bookViews>
  <sheets>
    <sheet name="Приложение №5" sheetId="2" r:id="rId1"/>
  </sheets>
  <definedNames>
    <definedName name="_GoBack" localSheetId="0">'Приложение №5'!$G$133</definedName>
    <definedName name="OLE_LINK1" localSheetId="0">'Приложение №5'!#REF!</definedName>
    <definedName name="_xlnm.Print_Titles" localSheetId="0">'Приложение №5'!$7:$7</definedName>
    <definedName name="_xlnm.Print_Area" localSheetId="0">'Приложение №5'!$G$1:$K$341</definedName>
  </definedNames>
  <calcPr calcId="145621"/>
</workbook>
</file>

<file path=xl/calcChain.xml><?xml version="1.0" encoding="utf-8"?>
<calcChain xmlns="http://schemas.openxmlformats.org/spreadsheetml/2006/main">
  <c r="J40" i="2" l="1"/>
  <c r="K40" i="2"/>
  <c r="K321" i="2" l="1"/>
  <c r="J321" i="2"/>
  <c r="K303" i="2"/>
  <c r="K302" i="2" s="1"/>
  <c r="J303" i="2"/>
  <c r="J302" i="2" s="1"/>
  <c r="K336" i="2"/>
  <c r="J336" i="2"/>
  <c r="K333" i="2"/>
  <c r="J333" i="2"/>
  <c r="J202" i="2" l="1"/>
  <c r="K202" i="2"/>
  <c r="J310" i="2" l="1"/>
  <c r="J21" i="2"/>
  <c r="J19" i="2"/>
  <c r="J17" i="2"/>
  <c r="J15" i="2"/>
  <c r="J13" i="2"/>
  <c r="J11" i="2"/>
  <c r="J330" i="2" l="1"/>
  <c r="J328" i="2"/>
  <c r="J326" i="2"/>
  <c r="J324" i="2"/>
  <c r="J319" i="2"/>
  <c r="J317" i="2"/>
  <c r="J314" i="2"/>
  <c r="J308" i="2"/>
  <c r="J300" i="2"/>
  <c r="J299" i="2" s="1"/>
  <c r="J297" i="2"/>
  <c r="J294" i="2"/>
  <c r="J289" i="2"/>
  <c r="J288" i="2" s="1"/>
  <c r="J287" i="2" s="1"/>
  <c r="J286" i="2" s="1"/>
  <c r="J284" i="2"/>
  <c r="J283" i="2" s="1"/>
  <c r="J281" i="2"/>
  <c r="J279" i="2"/>
  <c r="J276" i="2"/>
  <c r="J275" i="2" s="1"/>
  <c r="J271" i="2"/>
  <c r="J269" i="2"/>
  <c r="J264" i="2"/>
  <c r="J261" i="2"/>
  <c r="J259" i="2"/>
  <c r="J257" i="2"/>
  <c r="J252" i="2"/>
  <c r="J251" i="2" s="1"/>
  <c r="J247" i="2"/>
  <c r="J246" i="2" s="1"/>
  <c r="J242" i="2"/>
  <c r="J241" i="2" s="1"/>
  <c r="J239" i="2"/>
  <c r="J238" i="2" s="1"/>
  <c r="J235" i="2"/>
  <c r="J234" i="2" s="1"/>
  <c r="J232" i="2"/>
  <c r="J231" i="2" s="1"/>
  <c r="J227" i="2"/>
  <c r="J225" i="2" s="1"/>
  <c r="J222" i="2"/>
  <c r="J221" i="2" s="1"/>
  <c r="J220" i="2" s="1"/>
  <c r="J217" i="2"/>
  <c r="J216" i="2" s="1"/>
  <c r="J212" i="2"/>
  <c r="J211" i="2" s="1"/>
  <c r="J210" i="2" s="1"/>
  <c r="J207" i="2"/>
  <c r="J206" i="2" s="1"/>
  <c r="J205" i="2" s="1"/>
  <c r="J204" i="2" s="1"/>
  <c r="J199" i="2"/>
  <c r="J197" i="2"/>
  <c r="J192" i="2"/>
  <c r="J188" i="2"/>
  <c r="J186" i="2"/>
  <c r="J182" i="2"/>
  <c r="J181" i="2" s="1"/>
  <c r="J180" i="2" s="1"/>
  <c r="J174" i="2"/>
  <c r="J173" i="2" s="1"/>
  <c r="J172" i="2" s="1"/>
  <c r="J167" i="2"/>
  <c r="J166" i="2" s="1"/>
  <c r="J164" i="2"/>
  <c r="J163" i="2" s="1"/>
  <c r="J157" i="2"/>
  <c r="J156" i="2" s="1"/>
  <c r="J155" i="2" s="1"/>
  <c r="J153" i="2"/>
  <c r="J152" i="2" s="1"/>
  <c r="J148" i="2"/>
  <c r="J147" i="2" s="1"/>
  <c r="J144" i="2"/>
  <c r="J143" i="2" s="1"/>
  <c r="J139" i="2"/>
  <c r="J138" i="2" s="1"/>
  <c r="J137" i="2" s="1"/>
  <c r="J134" i="2"/>
  <c r="J133" i="2" s="1"/>
  <c r="J132" i="2" s="1"/>
  <c r="J130" i="2"/>
  <c r="J128" i="2"/>
  <c r="J126" i="2"/>
  <c r="J123" i="2"/>
  <c r="J121" i="2"/>
  <c r="J118" i="2"/>
  <c r="J115" i="2"/>
  <c r="J114" i="2" s="1"/>
  <c r="J112" i="2"/>
  <c r="J110" i="2"/>
  <c r="J108" i="2"/>
  <c r="J106" i="2"/>
  <c r="J103" i="2"/>
  <c r="J99" i="2"/>
  <c r="J96" i="2"/>
  <c r="J93" i="2"/>
  <c r="J90" i="2"/>
  <c r="J87" i="2"/>
  <c r="J84" i="2"/>
  <c r="J81" i="2"/>
  <c r="J78" i="2"/>
  <c r="J75" i="2"/>
  <c r="J70" i="2"/>
  <c r="J68" i="2"/>
  <c r="J65" i="2"/>
  <c r="J63" i="2"/>
  <c r="J61" i="2"/>
  <c r="J59" i="2"/>
  <c r="J55" i="2"/>
  <c r="J50" i="2"/>
  <c r="J47" i="2"/>
  <c r="J45" i="2"/>
  <c r="J43" i="2"/>
  <c r="J38" i="2"/>
  <c r="J36" i="2"/>
  <c r="J34" i="2"/>
  <c r="J32" i="2"/>
  <c r="J30" i="2"/>
  <c r="J28" i="2"/>
  <c r="J26" i="2"/>
  <c r="K115" i="2"/>
  <c r="K279" i="2"/>
  <c r="K186" i="2"/>
  <c r="K75" i="2"/>
  <c r="K78" i="2"/>
  <c r="K247" i="2"/>
  <c r="K246" i="2" s="1"/>
  <c r="J293" i="2" l="1"/>
  <c r="J292" i="2" s="1"/>
  <c r="J185" i="2"/>
  <c r="J184" i="2" s="1"/>
  <c r="J179" i="2" s="1"/>
  <c r="J74" i="2"/>
  <c r="J10" i="2"/>
  <c r="J142" i="2"/>
  <c r="J42" i="2"/>
  <c r="J117" i="2"/>
  <c r="J151" i="2"/>
  <c r="J230" i="2"/>
  <c r="J215" i="2"/>
  <c r="J245" i="2"/>
  <c r="J278" i="2"/>
  <c r="J274" i="2" s="1"/>
  <c r="J273" i="2" s="1"/>
  <c r="J291" i="2"/>
  <c r="J307" i="2"/>
  <c r="J306" i="2" s="1"/>
  <c r="J305" i="2" s="1"/>
  <c r="J162" i="2"/>
  <c r="J161" i="2" s="1"/>
  <c r="J250" i="2"/>
  <c r="J249" i="2" s="1"/>
  <c r="J226" i="2"/>
  <c r="J256" i="2"/>
  <c r="J255" i="2" s="1"/>
  <c r="J58" i="2"/>
  <c r="J313" i="2"/>
  <c r="J312" i="2" s="1"/>
  <c r="J268" i="2"/>
  <c r="J267" i="2" s="1"/>
  <c r="J125" i="2"/>
  <c r="J209" i="2"/>
  <c r="J237" i="2"/>
  <c r="K245" i="2"/>
  <c r="K167" i="2"/>
  <c r="K166" i="2" s="1"/>
  <c r="K164" i="2"/>
  <c r="K163" i="2" s="1"/>
  <c r="K182" i="2"/>
  <c r="K181" i="2" s="1"/>
  <c r="K180" i="2" s="1"/>
  <c r="K300" i="2"/>
  <c r="K299" i="2" s="1"/>
  <c r="K297" i="2"/>
  <c r="K294" i="2"/>
  <c r="K235" i="2"/>
  <c r="K234" i="2" s="1"/>
  <c r="K232" i="2"/>
  <c r="K231" i="2" s="1"/>
  <c r="K293" i="2" l="1"/>
  <c r="K292" i="2" s="1"/>
  <c r="J141" i="2"/>
  <c r="J73" i="2"/>
  <c r="J72" i="2" s="1"/>
  <c r="J9" i="2"/>
  <c r="J8" i="2" s="1"/>
  <c r="J341" i="2" s="1"/>
  <c r="J214" i="2"/>
  <c r="J229" i="2"/>
  <c r="J254" i="2"/>
  <c r="K162" i="2"/>
  <c r="K230" i="2"/>
  <c r="J339" i="2" l="1"/>
  <c r="K291" i="2"/>
  <c r="K242" i="2" l="1"/>
  <c r="K241" i="2" s="1"/>
  <c r="K239" i="2"/>
  <c r="K238" i="2" s="1"/>
  <c r="K45" i="2"/>
  <c r="K264" i="2"/>
  <c r="K61" i="2"/>
  <c r="K237" i="2" l="1"/>
  <c r="K229" i="2" s="1"/>
  <c r="K261" i="2"/>
  <c r="K13" i="2"/>
  <c r="K317" i="2"/>
  <c r="K330" i="2"/>
  <c r="K310" i="2"/>
  <c r="K227" i="2"/>
  <c r="K134" i="2"/>
  <c r="K192" i="2"/>
  <c r="K188" i="2" l="1"/>
  <c r="K157" i="2"/>
  <c r="K153" i="2" l="1"/>
  <c r="K148" i="2"/>
  <c r="K144" i="2"/>
  <c r="K143" i="2" s="1"/>
  <c r="K217" i="2" l="1"/>
  <c r="K216" i="2" s="1"/>
  <c r="K103" i="2"/>
  <c r="K28" i="2"/>
  <c r="K199" i="2"/>
  <c r="K156" i="2" l="1"/>
  <c r="K155" i="2" s="1"/>
  <c r="K19" i="2"/>
  <c r="K59" i="2"/>
  <c r="K21" i="2"/>
  <c r="K55" i="2"/>
  <c r="K50" i="2"/>
  <c r="K47" i="2"/>
  <c r="K81" i="2" l="1"/>
  <c r="K84" i="2"/>
  <c r="K87" i="2"/>
  <c r="K90" i="2"/>
  <c r="K93" i="2"/>
  <c r="K96" i="2"/>
  <c r="K99" i="2"/>
  <c r="K106" i="2"/>
  <c r="K108" i="2"/>
  <c r="K110" i="2"/>
  <c r="K112" i="2"/>
  <c r="K114" i="2"/>
  <c r="K118" i="2"/>
  <c r="K121" i="2"/>
  <c r="K123" i="2"/>
  <c r="K126" i="2"/>
  <c r="K128" i="2"/>
  <c r="K130" i="2"/>
  <c r="K74" i="2" l="1"/>
  <c r="K117" i="2"/>
  <c r="K125" i="2"/>
  <c r="K326" i="2"/>
  <c r="K324" i="2"/>
  <c r="K319" i="2"/>
  <c r="K314" i="2"/>
  <c r="K197" i="2"/>
  <c r="K185" i="2" s="1"/>
  <c r="K184" i="2" s="1"/>
  <c r="K174" i="2"/>
  <c r="K173" i="2" s="1"/>
  <c r="K172" i="2" s="1"/>
  <c r="K161" i="2" s="1"/>
  <c r="K151" i="2"/>
  <c r="K147" i="2"/>
  <c r="K142" i="2" s="1"/>
  <c r="K26" i="2"/>
  <c r="K17" i="2"/>
  <c r="K15" i="2"/>
  <c r="K11" i="2"/>
  <c r="K73" i="2" l="1"/>
  <c r="K141" i="2"/>
  <c r="K308" i="2"/>
  <c r="K152" i="2"/>
  <c r="K307" i="2" l="1"/>
  <c r="K306" i="2" s="1"/>
  <c r="K305" i="2" s="1"/>
  <c r="K179" i="2"/>
  <c r="K139" i="2" l="1"/>
  <c r="K222" i="2" l="1"/>
  <c r="K221" i="2" s="1"/>
  <c r="K220" i="2" s="1"/>
  <c r="K138" i="2"/>
  <c r="K137" i="2" s="1"/>
  <c r="K259" i="2" l="1"/>
  <c r="K257" i="2"/>
  <c r="K38" i="2" l="1"/>
  <c r="K328" i="2" l="1"/>
  <c r="K313" i="2" s="1"/>
  <c r="K70" i="2"/>
  <c r="K68" i="2"/>
  <c r="K65" i="2"/>
  <c r="K43" i="2"/>
  <c r="K36" i="2"/>
  <c r="K34" i="2"/>
  <c r="K32" i="2"/>
  <c r="K30" i="2"/>
  <c r="K212" i="2"/>
  <c r="K211" i="2" s="1"/>
  <c r="K210" i="2" s="1"/>
  <c r="K10" i="2" l="1"/>
  <c r="K207" i="2"/>
  <c r="K206" i="2" s="1"/>
  <c r="K205" i="2" s="1"/>
  <c r="K209" i="2" l="1"/>
  <c r="K284" i="2" l="1"/>
  <c r="K283" i="2" s="1"/>
  <c r="K281" i="2"/>
  <c r="K278" i="2" s="1"/>
  <c r="K271" i="2"/>
  <c r="K63" i="2"/>
  <c r="K58" i="2" s="1"/>
  <c r="K256" i="2" l="1"/>
  <c r="K255" i="2" s="1"/>
  <c r="K269" i="2"/>
  <c r="K215" i="2" l="1"/>
  <c r="K225" i="2" l="1"/>
  <c r="K214" i="2" s="1"/>
  <c r="K289" i="2"/>
  <c r="K288" i="2" s="1"/>
  <c r="K287" i="2" s="1"/>
  <c r="K286" i="2" s="1"/>
  <c r="K268" i="2"/>
  <c r="K226" i="2" l="1"/>
  <c r="K267" i="2"/>
  <c r="K276" i="2" l="1"/>
  <c r="K275" i="2" s="1"/>
  <c r="K274" i="2" s="1"/>
  <c r="K273" i="2" s="1"/>
  <c r="K252" i="2"/>
  <c r="K250" i="2" s="1"/>
  <c r="K249" i="2" s="1"/>
  <c r="K133" i="2"/>
  <c r="K132" i="2" s="1"/>
  <c r="K72" i="2" s="1"/>
  <c r="K312" i="2" l="1"/>
  <c r="K204" i="2"/>
  <c r="K251" i="2"/>
  <c r="K42" i="2"/>
  <c r="K9" i="2" s="1"/>
  <c r="K8" i="2" s="1"/>
  <c r="K341" i="2" l="1"/>
  <c r="K339" i="2"/>
  <c r="K254" i="2"/>
</calcChain>
</file>

<file path=xl/sharedStrings.xml><?xml version="1.0" encoding="utf-8"?>
<sst xmlns="http://schemas.openxmlformats.org/spreadsheetml/2006/main" count="706" uniqueCount="418">
  <si>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</si>
  <si>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</si>
  <si>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</si>
  <si>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</si>
  <si>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</si>
  <si>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</si>
  <si>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Межбюджетные трансферты</t>
  </si>
  <si>
    <t>Центральный аппарат</t>
  </si>
  <si>
    <t>Непрограммные расходы</t>
  </si>
  <si>
    <t>5000000</t>
  </si>
  <si>
    <t>Мероприятия по кадастровым работам, землеустройству, определению кадастровой стоимости и приобретению права собственности</t>
  </si>
  <si>
    <t>3010000</t>
  </si>
  <si>
    <t>3000000</t>
  </si>
  <si>
    <t>2517260</t>
  </si>
  <si>
    <t>2510000</t>
  </si>
  <si>
    <t>2500000</t>
  </si>
  <si>
    <t>2437256</t>
  </si>
  <si>
    <t>2427246</t>
  </si>
  <si>
    <t>2417242</t>
  </si>
  <si>
    <t>2400000</t>
  </si>
  <si>
    <t>2337235</t>
  </si>
  <si>
    <t>2330000</t>
  </si>
  <si>
    <t>2300000</t>
  </si>
  <si>
    <t>1117158</t>
  </si>
  <si>
    <t>1110000</t>
  </si>
  <si>
    <t>1100000</t>
  </si>
  <si>
    <t>1010000</t>
  </si>
  <si>
    <t>1000000</t>
  </si>
  <si>
    <t>0800000</t>
  </si>
  <si>
    <t>0317089</t>
  </si>
  <si>
    <t>0317087</t>
  </si>
  <si>
    <t>0317086</t>
  </si>
  <si>
    <t>0317084</t>
  </si>
  <si>
    <t>0317075</t>
  </si>
  <si>
    <t>0317074</t>
  </si>
  <si>
    <t>0315220</t>
  </si>
  <si>
    <t>0310000</t>
  </si>
  <si>
    <t>0300000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</si>
  <si>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</si>
  <si>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</si>
  <si>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</si>
  <si>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</si>
  <si>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</si>
  <si>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</si>
  <si>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</si>
  <si>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</si>
  <si>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</si>
  <si>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Субвенция на освобождение от оплаты стоимости проезда детей из многодетных семей, обучающихся в общеобразовательных учреждениях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</si>
  <si>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</si>
  <si>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</si>
  <si>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</si>
  <si>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</si>
  <si>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</si>
  <si>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</si>
  <si>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Обеспечение деятельности прочих учреждений образования</t>
  </si>
  <si>
    <t>Расходы на выплату единовременного пособия при всех формах устройства детей, лишенных родительского попечения, в семью за счет средств федерального бюджета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</si>
  <si>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</si>
  <si>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</si>
  <si>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</si>
  <si>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</si>
  <si>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</si>
  <si>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</si>
  <si>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</si>
  <si>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</si>
  <si>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</si>
  <si>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</si>
  <si>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</si>
  <si>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</si>
  <si>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>Муниципальная программа «Информационное общество в Гаврилов-Ямском муниципальном районе»</t>
  </si>
  <si>
    <t>Муниципальная программа «Развитие дорожного хозяйства и транспорта в Гаврилов-Ямском муниципальном районе»</t>
  </si>
  <si>
    <t>Муниципальная программа «Развитие сельского хозяйства в Гаврилов-Ямском муниципальном районе»</t>
  </si>
  <si>
    <t>Мероприятия, направленные на закрепление молодых специалистов, работающих в сельхозпредприятиях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</si>
  <si>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</si>
  <si>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</si>
  <si>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</si>
  <si>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</si>
  <si>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Обеспечение деятельности учреждений в области молодежной политики</t>
  </si>
  <si>
    <t>Капитальные вложения в объекты недвижимого имущества государственной (муниципальной) собственности</t>
  </si>
  <si>
    <r>
      <t xml:space="preserve">Межбюджетные трансферты </t>
    </r>
    <r>
      <rPr>
        <sz val="12"/>
        <color theme="1"/>
        <rFont val="Times New Roman"/>
        <family val="1"/>
        <charset val="204"/>
      </rPr>
      <t>на содержание межпоселенческих дорог</t>
    </r>
  </si>
  <si>
    <t>Выполнение других обязательств государства</t>
  </si>
  <si>
    <t>02.0.00.00000</t>
  </si>
  <si>
    <t>Расходы на организацию образовательного процесса в муниципальных образовательных учреждениях</t>
  </si>
  <si>
    <t>Расходы на обеспечение бесплатным питанием обучающихся муниципальных образовательных организаций</t>
  </si>
  <si>
    <t>Содержание муниципальных образовательных организаций для детей-сирот и детей, оставшихся без попечения родителей, и на предоставление социальных гарантий их воспитанникам</t>
  </si>
  <si>
    <t>Организация охраны семьи и детства учреждениями сферы образования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</si>
  <si>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</si>
  <si>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>Расходы на государственную поддержку опеки и попечительства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</si>
  <si>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</si>
  <si>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</si>
  <si>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Расходы на компенсацию части расходов на приобретение путевки в организации отдыха детей и их оздоровления</t>
  </si>
  <si>
    <t>Расходы на обеспечение деятельности органов опеки и попечительства</t>
  </si>
  <si>
    <t>02.2.00.00000</t>
  </si>
  <si>
    <t>02.2.01.00000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</si>
  <si>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</si>
  <si>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</si>
  <si>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</si>
  <si>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</si>
  <si>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Осуществление ежегодной денежной выплаты лицам, награжденным нагрудным знаком «Почетный донор России», за счет средств федерального бюджета</t>
  </si>
  <si>
    <t>03.1.01.52200</t>
  </si>
  <si>
    <t>Оплата жилищно-коммунальных услуг отдельным категориям граждан за счет средств федерального бюджета</t>
  </si>
  <si>
    <t>03.1.01.52500</t>
  </si>
  <si>
    <t>Расходы на предоставление гражданам субсидий на оплату жилого помещения и коммунальных услуг</t>
  </si>
  <si>
    <t xml:space="preserve">Социальная поддержка отдельных категорий граждан в  части  ежемесячной  денежной  выплаты  ветеранам  труда, труженикам  тыла,  реабилитированным  лицам </t>
  </si>
  <si>
    <t>Оплата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</si>
  <si>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Денежные  выплаты  населению</t>
  </si>
  <si>
    <t>Расходы  на  обеспечение  деятельности органов  местного  самоуправления  в сфере  социальной защиты  населения</t>
  </si>
  <si>
    <t>Социальная поддержка отдельным категориям граждан в части ежемесячного пособия на ребенка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</si>
  <si>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</si>
  <si>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</si>
  <si>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</si>
  <si>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</si>
  <si>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</si>
  <si>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</si>
  <si>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03.1.03.70890</t>
  </si>
  <si>
    <t>03.2.00.00000</t>
  </si>
  <si>
    <t>03.2.01.00000</t>
  </si>
  <si>
    <t>03.2.01.10240</t>
  </si>
  <si>
    <t>03.3.00.00000</t>
  </si>
  <si>
    <t>08.0.00.00000</t>
  </si>
  <si>
    <t>10.0.00.00000</t>
  </si>
  <si>
    <t>10.1.00.00000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</si>
  <si>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</si>
  <si>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</si>
  <si>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</si>
  <si>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</si>
  <si>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13.0.00.00000</t>
  </si>
  <si>
    <t>13.1.00.00000</t>
  </si>
  <si>
    <t>Проведение массовых  физкультурно-спортивных  мероприятий</t>
  </si>
  <si>
    <t>Мероприятия  в  области  физической  культуры  и  спорта.</t>
  </si>
  <si>
    <r>
      <t>14</t>
    </r>
    <r>
      <rPr>
        <b/>
        <sz val="12"/>
        <color rgb="FF000000"/>
        <rFont val="Times New Roman"/>
        <family val="1"/>
        <charset val="204"/>
      </rPr>
      <t>.0.00.00000</t>
    </r>
  </si>
  <si>
    <t>14.1.00.00000</t>
  </si>
  <si>
    <t>14.1.01.00000</t>
  </si>
  <si>
    <t>Расходы на реализацию мероприятий по строительству и реконструкции объектов теплоснабжения и газификации</t>
  </si>
  <si>
    <t>14.1.01.10060</t>
  </si>
  <si>
    <t>14.2.00.00000</t>
  </si>
  <si>
    <t>23.0.00.00000</t>
  </si>
  <si>
    <t>24.0.00.00000</t>
  </si>
  <si>
    <t>24.1.00.00000</t>
  </si>
  <si>
    <t>24.1.01.00000</t>
  </si>
  <si>
    <t>24.1.01.10270</t>
  </si>
  <si>
    <t>24.2.00.00000</t>
  </si>
  <si>
    <t>25.0.00.00000</t>
  </si>
  <si>
    <t>25.1.00.00000</t>
  </si>
  <si>
    <t>25.1.01.10100</t>
  </si>
  <si>
    <t>Содействие  в  развитии  АПК, пищевой  и  перерабатывающей  промышленности  Гаврилов-Ямского  муниципального  района</t>
  </si>
  <si>
    <t>25.1.02.00000</t>
  </si>
  <si>
    <t>30.0.00.00000</t>
  </si>
  <si>
    <t>30.1.00.00000</t>
  </si>
  <si>
    <t>30.1.01.00000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</si>
  <si>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</si>
  <si>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</si>
  <si>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</si>
  <si>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36.2.00.00000</t>
  </si>
  <si>
    <t>50.0.00.00000</t>
  </si>
  <si>
    <t>50.0.00.10260</t>
  </si>
  <si>
    <t>50.0.00.10990</t>
  </si>
  <si>
    <t>50.0.00.11010</t>
  </si>
  <si>
    <t>50.0.00.11020</t>
  </si>
  <si>
    <t>50.0.00.11030</t>
  </si>
  <si>
    <t>08.2.00.00000</t>
  </si>
  <si>
    <t>08.2.01.00000</t>
  </si>
  <si>
    <t>08.2.01.10230</t>
  </si>
  <si>
    <t>Муниципальная программа «Охрана окружающей среды Гаврилов-Ямского муниципального района»</t>
  </si>
  <si>
    <t>12.1.00.00000</t>
  </si>
  <si>
    <t>12.0.00.00000</t>
  </si>
  <si>
    <t>Ведомственная целевая программа «Развитие образования Гаврилов-Ямского муниципального района»</t>
  </si>
  <si>
    <t>Муниципальная целевая программа «Молодежь»</t>
  </si>
  <si>
    <t xml:space="preserve"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</t>
  </si>
  <si>
    <t xml:space="preserve">Ведомственная целевая программа «Развитие системы мер социальной поддержки населения Гаврилов-Ямского муниципального района» </t>
  </si>
  <si>
    <t xml:space="preserve"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</t>
  </si>
  <si>
    <t xml:space="preserve">Муниципальная целевая программа «Повышение безопасности дорожного движения в Гаврилов-Ямском муниципальном районе» </t>
  </si>
  <si>
    <t>Мероприятия на реализацию муниципальной целевой программы «Повышение безопасности дорожного движения в Гаврилов-Ямском муниципальном районе»</t>
  </si>
  <si>
    <t xml:space="preserve">Ведомственная целевая программа «Обеспечение функционирования органа повседневного управления Гаврилов-Ямского муниципального района» </t>
  </si>
  <si>
    <t xml:space="preserve">Ведомственная целевая программа «Развитие сферы культуры Гаврилов-Ямского муниципального района» </t>
  </si>
  <si>
    <t xml:space="preserve">Муниципальная целевая программа «Развитие физической культуры и спорта в Гаврилов-Ямском муниципальном районе» </t>
  </si>
  <si>
    <t>Муниципальная целевая программа «Развитие водоснабжения, водоотведения и очистки сточных вод Гаврилов-Ямского муниципального района»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</si>
  <si>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района» 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</si>
  <si>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</si>
  <si>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 xml:space="preserve">Муниципальная целевая программа «Развитие агропромышленного комплекса и сельских территорий Гаврилов-Ямского муниципального района Ярославской области» </t>
  </si>
  <si>
    <t>Субвенция на частичную оплату стоимости путевки в организации отдыха детей и их оздоровления</t>
  </si>
  <si>
    <t>Субсидия МАУ «Редакция  газеты «Гаврилов-Ямский  вестник и местного телевещания»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</si>
  <si>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</si>
  <si>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</si>
  <si>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Обеспечение деятельности прочих учреждений культуры</t>
  </si>
  <si>
    <t>02.2.02.00000</t>
  </si>
  <si>
    <t>Расходы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</si>
  <si>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</si>
  <si>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</t>
  </si>
  <si>
    <t>03.1.01.R4620</t>
  </si>
  <si>
    <t>Субсидия на выполнение мероприятий по обеспечению бесперебойного предоставления коммунальных услуг потребителям</t>
  </si>
  <si>
    <t xml:space="preserve">                                                                    к решению Собрания представителей</t>
  </si>
  <si>
    <t>Расходы на 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</si>
  <si>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Субвенция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</si>
  <si>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50.0.00.51200</t>
  </si>
  <si>
    <t>Оказание мер социальной поддержки за счет средств муниципального района</t>
  </si>
  <si>
    <t>03.1.01.12350</t>
  </si>
  <si>
    <t>Расходы на реализацию мероприятий по охране окружающей среды</t>
  </si>
  <si>
    <t xml:space="preserve">Муниципальная целевая программа «Охрана окружающей среды на территории Гаврилов-Ямского муниципального района» </t>
  </si>
  <si>
    <t>Организация отдыха и оздоровления детей</t>
  </si>
  <si>
    <t>Обеспечение предоставления услуг по дошкольному образованию детей в дошкольных образовательных учреждениях</t>
  </si>
  <si>
    <t>Расходы на оздоровление и отдых детей на территории Гаврилов-Ямского муниципального района</t>
  </si>
  <si>
    <t>Муниципальная программа «Энергоэффективность в Гаврилов-Ямском муниципальном районе»</t>
  </si>
  <si>
    <t>Содействие развитию гражданственности, социальной зрелости молодых граждан</t>
  </si>
  <si>
    <t>23.1.00.00000</t>
  </si>
  <si>
    <t>23.1.01.00000</t>
  </si>
  <si>
    <t>23.1.01.10110</t>
  </si>
  <si>
    <t>Расходы на повышение оплаты труда отдельных категорий работников муниципальных учреждений в сфере образования</t>
  </si>
  <si>
    <t>Расходы на повышение оплаты труда работников муниципальных учреждений в сфере культуры</t>
  </si>
  <si>
    <t>Расходы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</si>
  <si>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Субсидия юридическим лицам, индивидуальным предпринимателям и физическим лицам, осуществляющим пассажирские перевозки, на возмещение затрат, возникающих в результате оказания траспортных услуг</t>
  </si>
  <si>
    <r>
      <t>Мероприятия на реализацию муниципальной целевой программы «</t>
    </r>
    <r>
      <rPr>
        <sz val="12"/>
        <color rgb="FF000000"/>
        <rFont val="Times New Roman"/>
        <family val="1"/>
        <charset val="204"/>
      </rPr>
      <t xml:space="preserve">Профилактика безнадзорности, правонарушений и защита прав несовершеннолетних в Гаврилов-Ямском  муниципальном районе» </t>
    </r>
  </si>
  <si>
    <t>03.1.01.70740</t>
  </si>
  <si>
    <t>03.1.01.70750</t>
  </si>
  <si>
    <t>03.1.01.70840</t>
  </si>
  <si>
    <t>03.1.01.70860</t>
  </si>
  <si>
    <t>03.1.01.70870</t>
  </si>
  <si>
    <t>03.1.01.73040</t>
  </si>
  <si>
    <t>03.1.01.75490</t>
  </si>
  <si>
    <t>03.1.02.70850</t>
  </si>
  <si>
    <t>24.1.01.12440</t>
  </si>
  <si>
    <t>25.1.02.74450</t>
  </si>
  <si>
    <t>50.0.00.80190</t>
  </si>
  <si>
    <t>50.0.00.80200</t>
  </si>
  <si>
    <t>Расходы по обеспечению персонифицированного финансирования дополнительного образования детей</t>
  </si>
  <si>
    <t>Муниципальная целевая программа «Газификация и модернизация жилищно-коммунального хозяйства Гаврилов-Ямского района»</t>
  </si>
  <si>
    <t>Расходы  на  реализацию  мероприятий  в  рамках  предоставления  субсидий  сельскохозяйственным  товаропроизводителям</t>
  </si>
  <si>
    <t>Расходы на финансирование дорожного хозяйства</t>
  </si>
  <si>
    <t>24.1.01.10040</t>
  </si>
  <si>
    <t>24.1.01.72440</t>
  </si>
  <si>
    <t>Мероприятия на реализацию регионального проекта "Финансовая поддержка семей при рождении детей"</t>
  </si>
  <si>
    <t>03.1.P1.00000</t>
  </si>
  <si>
    <t>Ежемесячная денежная выплата, назначаемая в случае рождения третьего ребенка или последующих детей до достижения ребенком возраста трех лет</t>
  </si>
  <si>
    <t>03.1.P1.50840</t>
  </si>
  <si>
    <t>Осуществление переданных полномочий РФ по назначению и осуществлению ежемесячной выплаты в связи с рождением (усыновлением) первого ребенка</t>
  </si>
  <si>
    <t>03.1.P1.55730</t>
  </si>
  <si>
    <t>Расходы, связанные с деятельностью органов местного самоуправления</t>
  </si>
  <si>
    <t>50.0.00.11040</t>
  </si>
  <si>
    <t>Формирование безопасного поведения участников дорожного движения, в т.ч. предупреждение детского дорожно-транспортного травматизма</t>
  </si>
  <si>
    <t>13.1.01.00000</t>
  </si>
  <si>
    <t>13.1.01.12170</t>
  </si>
  <si>
    <t>03.1.P1.75480</t>
  </si>
  <si>
    <t>08.1.00.00000</t>
  </si>
  <si>
    <t>Развитие системы профилактики немедицинского потребления наркотиков</t>
  </si>
  <si>
    <t>14.2.01.00000</t>
  </si>
  <si>
    <t>Обеспечение  сельских населенных пунктов качественной питьевой водой</t>
  </si>
  <si>
    <t>14.2.01.10250</t>
  </si>
  <si>
    <t xml:space="preserve">Расходы на выполнение мероприятий по обеспечению сельских населенных пунктов питьевой водой </t>
  </si>
  <si>
    <t>Расходы на осуществление ежемесячных выплат на детей в возрасте от трех до семи лет включительно</t>
  </si>
  <si>
    <t>03.1.01.R3020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</si>
  <si>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</si>
  <si>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Субвенция на осуществление ежемесячной денежной выплаты на ребенка в возрасте от трех до семи лет включительно вч асти расходов по доставке выплат получателям</t>
  </si>
  <si>
    <t>03.101.75510</t>
  </si>
  <si>
    <t>Финансирование расходов, связанных с оказанием государственной социальной помощи на основании социального контракта отдельным категориям граждан (материальная помощь)</t>
  </si>
  <si>
    <t>03.1.03.R4040</t>
  </si>
  <si>
    <t>Субвенция на реализацию мероприятий, направленных на оказание государственной социальной помощи на основании социального контракта, в части расходов по доставке выплат получателям</t>
  </si>
  <si>
    <t>03.1.03.75520</t>
  </si>
  <si>
    <t>Муниципальная целевая программа "Повышение безопасности жизнедеятельности населения на территории Гаврилов-Ямского муниципального района"</t>
  </si>
  <si>
    <t>10.2.00.00000</t>
  </si>
  <si>
    <t>10.2.02.00000</t>
  </si>
  <si>
    <t>12.1.02.00000</t>
  </si>
  <si>
    <t>12.1.02.10130</t>
  </si>
  <si>
    <t>Мероприятия по утилизации орг.техники и ртутьсодержащих ламп</t>
  </si>
  <si>
    <t>Повышение  эффективности  работы 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</si>
  <si>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t>08.3.00.00000</t>
  </si>
  <si>
    <t>Ежемесячное денежное вознаграждение за классное руководство педагогическим работникам муниципальных общеобразовательных организаций</t>
  </si>
  <si>
    <t>Муниципальная целевая программа «Возрождение традиционной народной культуры»</t>
  </si>
  <si>
    <t>11.2.00.00000</t>
  </si>
  <si>
    <t>Популяризация традиционной народной культуры (организация работы КЛО, проведение мероприятий, творческих лабораторий, мастер-классов, семинаров, фестивалей, конкурсов, исследовательская деятельность).</t>
  </si>
  <si>
    <t>11.2.01.00000</t>
  </si>
  <si>
    <t>10.1.02.00000</t>
  </si>
  <si>
    <t>Совершенствование системы мобилизационной подготовки муниципального района</t>
  </si>
  <si>
    <t>Расходы на совершенствование системы мобилизационной подготовки муниципального района</t>
  </si>
  <si>
    <t>08.1.01.00000</t>
  </si>
  <si>
    <t>Реализация мероприятий муниципальной целевой программы "Комплексные меры противодействия злоупотреблению наркотиками и их незаконному обороту в Гаврилов-Ямском муниципальном районе"</t>
  </si>
  <si>
    <t>08.1.01.12230</t>
  </si>
  <si>
    <t>02.2.01.12010</t>
  </si>
  <si>
    <t>02.2.01.12020</t>
  </si>
  <si>
    <t>02.2.01.12030</t>
  </si>
  <si>
    <t>02.2.01.12031</t>
  </si>
  <si>
    <t>02.2.01.12032</t>
  </si>
  <si>
    <t>02.2.01.12040</t>
  </si>
  <si>
    <t>02.2.01.12050</t>
  </si>
  <si>
    <t>02.2.01.53031</t>
  </si>
  <si>
    <t>02.2.01.70490</t>
  </si>
  <si>
    <t>02.2.01.70520</t>
  </si>
  <si>
    <t>02.2.01.70530</t>
  </si>
  <si>
    <t>02.2.01.73110</t>
  </si>
  <si>
    <t>02.2.01.75890</t>
  </si>
  <si>
    <t>02.2.01.R3041</t>
  </si>
  <si>
    <t>02.2.02.52600</t>
  </si>
  <si>
    <t>02.2.02.70430</t>
  </si>
  <si>
    <t>02.2.02.70460</t>
  </si>
  <si>
    <t>02.2.02.70500</t>
  </si>
  <si>
    <t>02.2.02.70550</t>
  </si>
  <si>
    <t>02.2.03.00000</t>
  </si>
  <si>
    <t>02.2.03.11000</t>
  </si>
  <si>
    <t>02.2.03.12060</t>
  </si>
  <si>
    <t>02.2.03.71000</t>
  </si>
  <si>
    <t>02.2.03.71060</t>
  </si>
  <si>
    <t>02.2.03.74390</t>
  </si>
  <si>
    <t>02.2.03.75160</t>
  </si>
  <si>
    <t>Муниципальная программа  "Развитие молодежной политики и патриотическое воспитание в Гаврилов-Ямском муниципальном районе"</t>
  </si>
  <si>
    <t>21.0.00.00000</t>
  </si>
  <si>
    <t>21.1.00.00000</t>
  </si>
  <si>
    <t>Поддержка деятельности общественных объединений (клубов) детей и молодежи</t>
  </si>
  <si>
    <t>21.1.01.00000</t>
  </si>
  <si>
    <t>21.1.01.12140</t>
  </si>
  <si>
    <t>Создание условий для дальнейшего развития молодежного патриотического движения в муниципальном районе</t>
  </si>
  <si>
    <t>21.1.02.00000</t>
  </si>
  <si>
    <t>21.1.02.12140</t>
  </si>
  <si>
    <t>21.2.00.00000</t>
  </si>
  <si>
    <t>21.2.01.00000</t>
  </si>
  <si>
    <t>21.2.01.12210</t>
  </si>
  <si>
    <t>Муниципальная программа "Управление муниципальным имуществом и земельными ресурсами Гаврилов-Ямского муниципального района"</t>
  </si>
  <si>
    <t>34.0.00.00000</t>
  </si>
  <si>
    <t>34.1.00.00000</t>
  </si>
  <si>
    <t>34.1.01.00000</t>
  </si>
  <si>
    <t>Муниципальная целевая программа «Управление и распоряжение имуществом и земельными ресурсами Гаврилов-Ямского муниципального района»</t>
  </si>
  <si>
    <t>Управление и распоряжение муниципальным имуществом Гаврилов-Ямского муниципального района</t>
  </si>
  <si>
    <t>Мероприятия по управлению, распоряжению имуществом, находящимся в муниципальной собственности, и приобретению права собственности</t>
  </si>
  <si>
    <t>34.1.01.10090</t>
  </si>
  <si>
    <t>34.1.01.10280</t>
  </si>
  <si>
    <t>34.1.02.00000</t>
  </si>
  <si>
    <t>Актуализация градостроительной документации Гаврилов-Ямского муниципального района</t>
  </si>
  <si>
    <t>Создание комплекса мер по пресечению незаконного распространения наркотических средств, психотропных веществ и их прекурсоров на территории муниципального района</t>
  </si>
  <si>
    <t>08.1.02.00000</t>
  </si>
  <si>
    <t>Расходы на проведение мероприятий по пресечению распространения наркотических средств</t>
  </si>
  <si>
    <t>08.1.02.12380</t>
  </si>
  <si>
    <t>Муниципальная целевая программа «Профилактика правонарушений на территории Гаврилов-Ямского муниципального района"</t>
  </si>
  <si>
    <t>Развитие и обеспечение функционирования системы комплексного обеспечения общественного порядка и общественной безопасности, общей профилактики правонарушений</t>
  </si>
  <si>
    <t>08.3.01.00000</t>
  </si>
  <si>
    <t>Развитие местной системы оповещения</t>
  </si>
  <si>
    <t>10.1.01.00000</t>
  </si>
  <si>
    <t>Проведение превентивных мероприятий для обеспечения защиты населения при возникновении ЧС природного и техногенного характера на территории Гаврилов-Ямского муниципального района, обеспечение выполнения мероприятий по ГО.</t>
  </si>
  <si>
    <t>10.1.03.00000</t>
  </si>
  <si>
    <t>10.1.03.12200</t>
  </si>
  <si>
    <t>10.1.01.10380</t>
  </si>
  <si>
    <t>10.1.02.10390</t>
  </si>
  <si>
    <t>10.2.02.12240</t>
  </si>
  <si>
    <t>08.3.01.10370.</t>
  </si>
  <si>
    <t>Расходы на проведение мероприятий по развитию местной системы оповещения</t>
  </si>
  <si>
    <t>Расходы на проведение превентивных мероприятий для обеспечения защиты населения при возникновении ЧС природного и техногенного характера</t>
  </si>
  <si>
    <t>11.1.01.12260</t>
  </si>
  <si>
    <t>11.2.01.12030</t>
  </si>
  <si>
    <t>11.2.01.12100</t>
  </si>
  <si>
    <t>11.2.01.12110</t>
  </si>
  <si>
    <t>11.2.01.12120</t>
  </si>
  <si>
    <t>11.2.01.75900</t>
  </si>
  <si>
    <t>Обеспечение деятельности МУ "Молодежный центр"</t>
  </si>
  <si>
    <t>21.3.01.00000</t>
  </si>
  <si>
    <t>21.3.01.12150</t>
  </si>
  <si>
    <t>Содействие инициативным формам молодежного самоуправления, волонтерства и добровольчества</t>
  </si>
  <si>
    <t>Мероприятия на реализацию муниципальной целевой программы "Молодежь"</t>
  </si>
  <si>
    <t>21.2.02.00000</t>
  </si>
  <si>
    <t>21.2.02.12210</t>
  </si>
  <si>
    <t>34.1.02.11250</t>
  </si>
  <si>
    <t>14.3.00.00000</t>
  </si>
  <si>
    <t>14.3.01.00000</t>
  </si>
  <si>
    <t>14.3.01.11110</t>
  </si>
  <si>
    <t xml:space="preserve">Ведомственая целеввая программа Управления финансов администрации Гаврилов-Ямского муниципального района </t>
  </si>
  <si>
    <t>Организационно-техническое и нормативно-методическое обеспечение бюджетного процесса</t>
  </si>
  <si>
    <t>36.2.01.00000</t>
  </si>
  <si>
    <t>Техническое сопровождение автоматизированных информационных систем и программного обеспечения, применяемых в бюджетном процессе</t>
  </si>
  <si>
    <t>36.2.01.10170</t>
  </si>
  <si>
    <t>Обновление компьютерной техники и оборудования, используемых в бюджетном процессе</t>
  </si>
  <si>
    <t>36.2.01.12280</t>
  </si>
  <si>
    <t>Доплаты к пенсиям за выслугу лет гражданам, замещавшим должности муниципальной службы</t>
  </si>
  <si>
    <t>03.1.01.12180</t>
  </si>
  <si>
    <t>Муниципальная  целевая  программа "Поддержка  социально-орентированных  некоммерческих  оргагизаций в  Гаврилов-Ямском  муниципальном  районе".</t>
  </si>
  <si>
    <t>03.3.02.00000</t>
  </si>
  <si>
    <t>Оказание общественным организациям, осуществляющим деятельность на  территории муниципального  района, финансовую, информационную, консультационную поддержку.</t>
  </si>
  <si>
    <t>Предоставление субсидий общественным объединениям ветеранов, инвалидов и иным общественным объединениям  социальной направленности на возмещение части затрат, связанных с осуществлением  ими уставной деятельности</t>
  </si>
  <si>
    <t>03.3.02.11100</t>
  </si>
  <si>
    <t>Ведомственная целевая программа «Развитие средств массовой информации на территории Гаврилов-Ямского муниципального района»</t>
  </si>
  <si>
    <t>Информационное  освещение  общественно-политической и  хозяйственной жизни Гаврилов-Ямского муниципального  района.</t>
  </si>
  <si>
    <t>Организация проведения мероприятий при  осуществлении  деятельности по  обращению с  животными без  владельцев.</t>
  </si>
  <si>
    <t>25.1.03.00000</t>
  </si>
  <si>
    <t>Расходы на реализацию мероприятий по описанию границ территориальных зон и населенных пунктов</t>
  </si>
  <si>
    <t>Приведение в нормативное состояние автомобильных дорог общего пользования местного значения и искусственных сооружений на них</t>
  </si>
  <si>
    <t>Осуществление муниципальных пассажирских перевозок автомобильным транспортом общего пользования</t>
  </si>
  <si>
    <t>24.2.01.72560</t>
  </si>
  <si>
    <t>Муниципальная целевая программа «Энергосбережение в Гаврилов-Ямском муниципальном районе»</t>
  </si>
  <si>
    <t>Оказание поддержки ресурсоснабжающим предприятиям ЖКХ на частичное возмещение дополнительных расходов, возникающих при обеспечении бесперебойного предоставления коммунальных услуг потребителям</t>
  </si>
  <si>
    <t>Обеспечение государственных гарантий, прав граждан на образование и социальную поддержку отдельных категорий обучающихся</t>
  </si>
  <si>
    <t>21.3.00.00000</t>
  </si>
  <si>
    <t>Муниципальная целевая программа «Комплексные меры противодействия злоупотреблению наркотиками и их незаконному обороту в Гаврилов-Ямском муниципальном районе»</t>
  </si>
  <si>
    <t>Расходы на проведение мероприятий по профилактики правонарушений</t>
  </si>
  <si>
    <t>Финансовое обеспечение готовности МУ "МЦУ" в целях эффективной работы системы вызова экстренных оперативных служб города через единый общероссийский телефонный номер «112»</t>
  </si>
  <si>
    <t>Муниципальная программа «Развитие образования в Гаврилов-Ямском муниципальном районе»</t>
  </si>
  <si>
    <t>25.1.01.00000</t>
  </si>
  <si>
    <t>Создание  условий для обеспечения  предприятий  АПК высококвалифицированными  специалистами, кадрами  массовых  профессий</t>
  </si>
  <si>
    <t>25.1.03.74420</t>
  </si>
  <si>
    <t>Реализация  мероприятий по  отлову, временной изоляции безнадзорных животных.</t>
  </si>
  <si>
    <t xml:space="preserve">Газификация населенных пунктов Гаврилов-Ямского муниципального района </t>
  </si>
  <si>
    <t>Расходы на ремонт автомобильных дорог общего пользования местного значения</t>
  </si>
  <si>
    <t xml:space="preserve">Субсидия на финансирование дорожного хозяйства на содержание автомобильных дорог общего пользования местного значения и искусственных сооружений на них </t>
  </si>
  <si>
    <t>24.2.01.00000</t>
  </si>
  <si>
    <t>24.2.01.10021</t>
  </si>
  <si>
    <t>Муниципальная целевая  программа "Обеспечению  бесперебойного предоставления коммунальных услуг потребителям"</t>
  </si>
  <si>
    <t>Расходы на поддержку сельскохозяйственных товаропроизводителей   на  подсев  подпокровных и  посев  беспокровных  многолетних  трав</t>
  </si>
  <si>
    <t>25.1.02.10350</t>
  </si>
  <si>
    <t>Повышение энергетической эффективности использования энеогетических ресурсов</t>
  </si>
  <si>
    <t xml:space="preserve">                                     </t>
  </si>
  <si>
    <t>Расходы бюджета муниципального района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на плановый период 2023 и 2024 годов</t>
  </si>
  <si>
    <t>План на 2023  год (руб.)</t>
  </si>
  <si>
    <t>План на 2024  год (руб.)</t>
  </si>
  <si>
    <t>Условно-утвержденные расходы</t>
  </si>
  <si>
    <t xml:space="preserve">Устранение негативного воздействия скотомогильников (биотермических ям) на окружающую среду </t>
  </si>
  <si>
    <t>Расходы на реализацию мероприятий по организации и содержанию скотомогильников</t>
  </si>
  <si>
    <t>Расходы на комплектование книжных фондов муниципальных библиотек</t>
  </si>
  <si>
    <t>11.2.01.R5191</t>
  </si>
  <si>
    <t>Всего</t>
  </si>
  <si>
    <t>34.1.03.00000</t>
  </si>
  <si>
    <t>34.1.03.73380</t>
  </si>
  <si>
    <t>Ведомственная целевая программа "Реализация молодежной политики в Гаврилов-Ямском муниципальном районе"</t>
  </si>
  <si>
    <t>Приложение 5</t>
  </si>
  <si>
    <t xml:space="preserve">                Гаврилов-Ямского муниципального района            </t>
  </si>
  <si>
    <t>от 16.12.2021   № 129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</si>
</sst>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2" fillId="0" borderId="0"/>
  </cellStyleXfs>
  <cellXfs count="311">
    <xf numFmtId="0" fontId="0" fillId="0" borderId="0" xfId="0"/>
    <xf numFmtId="0" fontId="3" fillId="0" borderId="5" xfId="1" applyFont="1" applyFill="1" applyBorder="1" applyProtection="1">
      <protection hidden="1"/>
    </xf>
    <xf numFmtId="0" fontId="3" fillId="0" borderId="0" xfId="1" applyFont="1" applyFill="1" applyProtection="1">
      <protection hidden="1"/>
    </xf>
    <xf numFmtId="0" fontId="3" fillId="0" borderId="6" xfId="1" applyFont="1" applyFill="1" applyBorder="1" applyProtection="1">
      <protection hidden="1"/>
    </xf>
    <xf numFmtId="0" fontId="3" fillId="0" borderId="7" xfId="1" applyFont="1" applyFill="1" applyBorder="1" applyProtection="1">
      <protection hidden="1"/>
    </xf>
    <xf numFmtId="0" fontId="1" fillId="0" borderId="0" xfId="1" applyFont="1" applyFill="1"/>
    <xf numFmtId="0" fontId="1" fillId="0" borderId="0" xfId="1" applyFont="1" applyFill="1" applyProtection="1">
      <protection hidden="1"/>
    </xf>
    <xf numFmtId="0" fontId="1" fillId="0" borderId="1" xfId="1" applyFont="1" applyFill="1" applyBorder="1" applyProtection="1">
      <protection hidden="1"/>
    </xf>
    <xf numFmtId="0" fontId="1" fillId="0" borderId="2" xfId="1" applyFont="1" applyFill="1" applyBorder="1" applyProtection="1"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Border="1" applyProtection="1">
      <protection hidden="1"/>
    </xf>
    <xf numFmtId="0" fontId="3" fillId="0" borderId="9" xfId="1" applyNumberFormat="1" applyFont="1" applyFill="1" applyBorder="1" applyAlignment="1" applyProtection="1">
      <alignment horizontal="center" vertical="top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1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6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0" fontId="4" fillId="0" borderId="6" xfId="1" applyNumberFormat="1" applyFont="1" applyFill="1" applyBorder="1" applyAlignment="1" applyProtection="1">
      <alignment horizontal="left" vertical="top" wrapText="1"/>
      <protection hidden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4" fillId="0" borderId="11" xfId="1" applyNumberFormat="1" applyFont="1" applyFill="1" applyBorder="1" applyAlignment="1" applyProtection="1">
      <alignment horizontal="left" vertical="top" wrapText="1"/>
      <protection hidden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2" xfId="0" applyFont="1" applyFill="1" applyBorder="1" applyAlignment="1">
      <alignment horizontal="center"/>
    </xf>
    <xf numFmtId="0" fontId="3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1" xfId="0" applyFont="1" applyBorder="1" applyAlignment="1">
      <alignment horizontal="left" wrapText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1" xfId="0" applyFont="1" applyFill="1" applyBorder="1" applyAlignment="1">
      <alignment horizontal="left" vertical="top" wrapText="1"/>
    </xf>
    <xf numFmtId="0" fontId="6" fillId="0" borderId="9" xfId="0" applyFont="1" applyFill="1" applyBorder="1" applyAlignment="1">
      <alignment horizontal="center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9" xfId="1" applyNumberFormat="1" applyFont="1" applyFill="1" applyBorder="1" applyAlignment="1" applyProtection="1">
      <alignment horizontal="center"/>
      <protection hidden="1"/>
    </xf>
    <xf numFmtId="164" fontId="2" fillId="0" borderId="1" xfId="1" applyNumberFormat="1" applyFont="1" applyFill="1" applyBorder="1" applyAlignment="1" applyProtection="1">
      <alignment horizontal="center"/>
      <protection hidden="1"/>
    </xf>
    <xf numFmtId="3" fontId="2" fillId="0" borderId="1" xfId="1" applyNumberFormat="1" applyFont="1" applyFill="1" applyBorder="1" applyAlignment="1" applyProtection="1">
      <alignment horizontal="right"/>
      <protection hidden="1"/>
    </xf>
    <xf numFmtId="0" fontId="4" fillId="0" borderId="8" xfId="1" applyNumberFormat="1" applyFont="1" applyFill="1" applyBorder="1" applyAlignment="1" applyProtection="1">
      <alignment horizontal="center"/>
      <protection hidden="1"/>
    </xf>
    <xf numFmtId="164" fontId="4" fillId="0" borderId="11" xfId="1" applyNumberFormat="1" applyFont="1" applyFill="1" applyBorder="1" applyAlignment="1" applyProtection="1">
      <alignment horizontal="center"/>
      <protection hidden="1"/>
    </xf>
    <xf numFmtId="3" fontId="4" fillId="0" borderId="11" xfId="1" applyNumberFormat="1" applyFont="1" applyFill="1" applyBorder="1" applyAlignment="1" applyProtection="1">
      <alignment horizontal="right"/>
      <protection hidden="1"/>
    </xf>
    <xf numFmtId="0" fontId="10" fillId="0" borderId="2" xfId="0" applyFont="1" applyBorder="1" applyAlignment="1"/>
    <xf numFmtId="0" fontId="9" fillId="0" borderId="1" xfId="0" applyFont="1" applyBorder="1" applyAlignment="1"/>
    <xf numFmtId="164" fontId="3" fillId="0" borderId="1" xfId="1" applyNumberFormat="1" applyFont="1" applyFill="1" applyBorder="1" applyAlignment="1" applyProtection="1">
      <alignment horizontal="center"/>
      <protection hidden="1"/>
    </xf>
    <xf numFmtId="3" fontId="3" fillId="0" borderId="1" xfId="1" applyNumberFormat="1" applyFont="1" applyFill="1" applyBorder="1" applyAlignment="1" applyProtection="1">
      <alignment horizontal="right"/>
      <protection hidden="1"/>
    </xf>
    <xf numFmtId="0" fontId="3" fillId="0" borderId="2" xfId="1" applyNumberFormat="1" applyFont="1" applyFill="1" applyBorder="1" applyAlignment="1" applyProtection="1">
      <alignment horizontal="center"/>
      <protection hidden="1"/>
    </xf>
    <xf numFmtId="0" fontId="3" fillId="0" borderId="9" xfId="1" applyNumberFormat="1" applyFont="1" applyFill="1" applyBorder="1" applyAlignment="1" applyProtection="1">
      <alignment horizontal="center"/>
      <protection hidden="1"/>
    </xf>
    <xf numFmtId="0" fontId="3" fillId="0" borderId="10" xfId="1" applyNumberFormat="1" applyFont="1" applyFill="1" applyBorder="1" applyAlignment="1" applyProtection="1">
      <alignment horizontal="center"/>
      <protection hidden="1"/>
    </xf>
    <xf numFmtId="0" fontId="9" fillId="0" borderId="2" xfId="0" applyFont="1" applyBorder="1" applyAlignment="1"/>
    <xf numFmtId="0" fontId="3" fillId="0" borderId="8" xfId="1" applyNumberFormat="1" applyFont="1" applyFill="1" applyBorder="1" applyAlignment="1" applyProtection="1">
      <alignment horizontal="center"/>
      <protection hidden="1"/>
    </xf>
    <xf numFmtId="0" fontId="9" fillId="0" borderId="9" xfId="0" applyFont="1" applyBorder="1" applyAlignment="1"/>
    <xf numFmtId="0" fontId="3" fillId="0" borderId="0" xfId="1" applyNumberFormat="1" applyFont="1" applyFill="1" applyBorder="1" applyAlignment="1" applyProtection="1">
      <alignment horizontal="center"/>
      <protection hidden="1"/>
    </xf>
    <xf numFmtId="3" fontId="4" fillId="0" borderId="1" xfId="1" applyNumberFormat="1" applyFont="1" applyFill="1" applyBorder="1" applyAlignment="1" applyProtection="1">
      <alignment horizontal="right"/>
      <protection hidden="1"/>
    </xf>
    <xf numFmtId="3" fontId="3" fillId="0" borderId="11" xfId="1" applyNumberFormat="1" applyFont="1" applyFill="1" applyBorder="1" applyAlignment="1" applyProtection="1">
      <alignment horizontal="right"/>
      <protection hidden="1"/>
    </xf>
    <xf numFmtId="0" fontId="3" fillId="0" borderId="1" xfId="1" applyNumberFormat="1" applyFont="1" applyFill="1" applyBorder="1" applyAlignment="1" applyProtection="1">
      <alignment horizontal="center"/>
      <protection hidden="1"/>
    </xf>
    <xf numFmtId="49" fontId="3" fillId="0" borderId="9" xfId="1" applyNumberFormat="1" applyFont="1" applyFill="1" applyBorder="1" applyAlignment="1" applyProtection="1">
      <alignment horizontal="center"/>
      <protection hidden="1"/>
    </xf>
    <xf numFmtId="164" fontId="3" fillId="0" borderId="2" xfId="1" applyNumberFormat="1" applyFont="1" applyFill="1" applyBorder="1" applyAlignment="1" applyProtection="1">
      <alignment horizontal="center"/>
      <protection hidden="1"/>
    </xf>
    <xf numFmtId="0" fontId="4" fillId="0" borderId="2" xfId="1" applyNumberFormat="1" applyFont="1" applyFill="1" applyBorder="1" applyAlignment="1" applyProtection="1">
      <alignment horizontal="center"/>
      <protection hidden="1"/>
    </xf>
    <xf numFmtId="164" fontId="4" fillId="0" borderId="1" xfId="1" applyNumberFormat="1" applyFont="1" applyFill="1" applyBorder="1" applyAlignment="1" applyProtection="1">
      <alignment horizontal="center"/>
      <protection hidden="1"/>
    </xf>
    <xf numFmtId="0" fontId="4" fillId="0" borderId="9" xfId="1" applyNumberFormat="1" applyFont="1" applyFill="1" applyBorder="1" applyAlignment="1" applyProtection="1">
      <alignment horizontal="center"/>
      <protection hidden="1"/>
    </xf>
    <xf numFmtId="0" fontId="11" fillId="0" borderId="9" xfId="0" applyFont="1" applyFill="1" applyBorder="1" applyAlignment="1"/>
    <xf numFmtId="0" fontId="9" fillId="0" borderId="9" xfId="0" applyFont="1" applyFill="1" applyBorder="1" applyAlignment="1"/>
    <xf numFmtId="0" fontId="3" fillId="0" borderId="12" xfId="1" applyNumberFormat="1" applyFont="1" applyFill="1" applyBorder="1" applyAlignment="1" applyProtection="1">
      <alignment horizontal="center"/>
      <protection hidden="1"/>
    </xf>
    <xf numFmtId="164" fontId="3" fillId="0" borderId="6" xfId="1" applyNumberFormat="1" applyFont="1" applyFill="1" applyBorder="1" applyAlignment="1" applyProtection="1">
      <alignment horizontal="center"/>
      <protection hidden="1"/>
    </xf>
    <xf numFmtId="0" fontId="7" fillId="0" borderId="9" xfId="0" applyFont="1" applyFill="1" applyBorder="1" applyAlignment="1"/>
    <xf numFmtId="164" fontId="3" fillId="0" borderId="11" xfId="1" applyNumberFormat="1" applyFont="1" applyFill="1" applyBorder="1" applyAlignment="1" applyProtection="1">
      <alignment horizontal="center"/>
      <protection hidden="1"/>
    </xf>
    <xf numFmtId="164" fontId="4" fillId="0" borderId="6" xfId="1" applyNumberFormat="1" applyFont="1" applyFill="1" applyBorder="1" applyAlignment="1" applyProtection="1">
      <alignment horizontal="center"/>
      <protection hidden="1"/>
    </xf>
    <xf numFmtId="49" fontId="4" fillId="0" borderId="10" xfId="1" applyNumberFormat="1" applyFont="1" applyFill="1" applyBorder="1" applyAlignment="1" applyProtection="1">
      <alignment horizontal="center"/>
      <protection hidden="1"/>
    </xf>
    <xf numFmtId="0" fontId="8" fillId="0" borderId="9" xfId="0" applyFont="1" applyFill="1" applyBorder="1" applyAlignment="1"/>
    <xf numFmtId="164" fontId="2" fillId="0" borderId="11" xfId="1" applyNumberFormat="1" applyFont="1" applyFill="1" applyBorder="1" applyAlignment="1" applyProtection="1">
      <alignment horizontal="center"/>
      <protection hidden="1"/>
    </xf>
    <xf numFmtId="0" fontId="7" fillId="0" borderId="1" xfId="0" applyFont="1" applyBorder="1" applyAlignment="1">
      <alignment horizontal="left" wrapText="1"/>
    </xf>
    <xf numFmtId="0" fontId="7" fillId="0" borderId="3" xfId="0" applyFont="1" applyBorder="1" applyAlignment="1">
      <alignment horizontal="left" wrapText="1"/>
    </xf>
    <xf numFmtId="0" fontId="3" fillId="0" borderId="2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Fill="1" applyBorder="1" applyAlignment="1">
      <alignment horizontal="left" wrapText="1"/>
    </xf>
    <xf numFmtId="0" fontId="6" fillId="0" borderId="1" xfId="0" applyFont="1" applyFill="1" applyBorder="1" applyAlignment="1">
      <alignment horizontal="left" wrapText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NumberFormat="1" applyFont="1" applyFill="1" applyBorder="1" applyAlignment="1" applyProtection="1">
      <alignment horizontal="center" vertical="center"/>
      <protection hidden="1"/>
    </xf>
    <xf numFmtId="0" fontId="8" fillId="0" borderId="1" xfId="0" applyFont="1" applyFill="1" applyBorder="1" applyAlignment="1">
      <alignment horizontal="left" wrapText="1"/>
    </xf>
    <xf numFmtId="0" fontId="4" fillId="0" borderId="1" xfId="1" applyNumberFormat="1" applyFont="1" applyFill="1" applyBorder="1" applyAlignment="1" applyProtection="1">
      <alignment horizont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3" fontId="10" fillId="0" borderId="1" xfId="1" applyNumberFormat="1" applyFont="1" applyFill="1" applyBorder="1" applyAlignment="1" applyProtection="1">
      <alignment horizontal="right"/>
      <protection hidden="1"/>
    </xf>
    <xf numFmtId="3" fontId="9" fillId="0" borderId="1" xfId="1" applyNumberFormat="1" applyFont="1" applyFill="1" applyBorder="1" applyAlignment="1" applyProtection="1">
      <alignment horizontal="right"/>
      <protection hidden="1"/>
    </xf>
    <xf numFmtId="3" fontId="10" fillId="0" borderId="11" xfId="1" applyNumberFormat="1" applyFont="1" applyFill="1" applyBorder="1" applyAlignment="1" applyProtection="1">
      <alignment horizontal="right"/>
      <protection hidden="1"/>
    </xf>
    <xf numFmtId="3" fontId="11" fillId="0" borderId="1" xfId="1" applyNumberFormat="1" applyFont="1" applyFill="1" applyBorder="1" applyAlignment="1" applyProtection="1">
      <alignment horizontal="right"/>
      <protection hidden="1"/>
    </xf>
    <xf numFmtId="3" fontId="9" fillId="0" borderId="11" xfId="1" applyNumberFormat="1" applyFont="1" applyFill="1" applyBorder="1" applyAlignment="1" applyProtection="1">
      <alignment horizontal="right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10" fillId="0" borderId="9" xfId="1" applyNumberFormat="1" applyFont="1" applyFill="1" applyBorder="1" applyAlignment="1" applyProtection="1">
      <alignment horizontal="center"/>
      <protection hidden="1"/>
    </xf>
    <xf numFmtId="164" fontId="10" fillId="0" borderId="1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1" xfId="0" applyFont="1" applyFill="1" applyBorder="1" applyAlignment="1"/>
    <xf numFmtId="0" fontId="8" fillId="0" borderId="1" xfId="0" applyFont="1" applyFill="1" applyBorder="1" applyAlignment="1"/>
    <xf numFmtId="0" fontId="10" fillId="0" borderId="1" xfId="0" applyFont="1" applyFill="1" applyBorder="1" applyAlignment="1">
      <alignment horizontal="left" wrapText="1"/>
    </xf>
    <xf numFmtId="0" fontId="10" fillId="0" borderId="1" xfId="0" applyFont="1" applyFill="1" applyBorder="1" applyAlignment="1"/>
    <xf numFmtId="49" fontId="2" fillId="0" borderId="9" xfId="1" applyNumberFormat="1" applyFont="1" applyFill="1" applyBorder="1" applyAlignment="1" applyProtection="1">
      <alignment horizont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49" fontId="4" fillId="0" borderId="9" xfId="1" applyNumberFormat="1" applyFont="1" applyFill="1" applyBorder="1" applyAlignment="1" applyProtection="1">
      <alignment horizontal="center"/>
      <protection hidden="1"/>
    </xf>
    <xf numFmtId="0" fontId="6" fillId="0" borderId="14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center" wrapText="1"/>
    </xf>
    <xf numFmtId="164" fontId="3" fillId="0" borderId="12" xfId="1" applyNumberFormat="1" applyFont="1" applyFill="1" applyBorder="1" applyAlignment="1" applyProtection="1">
      <alignment horizontal="center"/>
      <protection hidden="1"/>
    </xf>
    <xf numFmtId="0" fontId="9" fillId="0" borderId="2" xfId="0" applyFont="1" applyFill="1" applyBorder="1" applyAlignment="1">
      <alignment horizontal="center"/>
    </xf>
    <xf numFmtId="0" fontId="9" fillId="0" borderId="2" xfId="0" applyFont="1" applyFill="1" applyBorder="1" applyAlignment="1"/>
    <xf numFmtId="0" fontId="9" fillId="0" borderId="1" xfId="0" applyFont="1" applyFill="1" applyBorder="1" applyAlignment="1">
      <alignment horizontal="left" wrapText="1"/>
    </xf>
    <xf numFmtId="0" fontId="10" fillId="0" borderId="2" xfId="0" applyFont="1" applyFill="1" applyBorder="1" applyAlignment="1"/>
    <xf numFmtId="0" fontId="9" fillId="0" borderId="3" xfId="0" applyFont="1" applyFill="1" applyBorder="1" applyAlignment="1">
      <alignment horizontal="left" wrapText="1"/>
    </xf>
    <xf numFmtId="0" fontId="9" fillId="0" borderId="0" xfId="0" applyFont="1" applyFill="1" applyBorder="1" applyAlignment="1"/>
    <xf numFmtId="0" fontId="10" fillId="0" borderId="9" xfId="0" applyFont="1" applyFill="1" applyBorder="1" applyAlignment="1"/>
    <xf numFmtId="0" fontId="7" fillId="0" borderId="1" xfId="0" applyFont="1" applyFill="1" applyBorder="1" applyAlignment="1">
      <alignment horizontal="left" vertical="top" wrapText="1"/>
    </xf>
    <xf numFmtId="0" fontId="9" fillId="0" borderId="1" xfId="0" applyFont="1" applyFill="1" applyBorder="1" applyAlignment="1"/>
    <xf numFmtId="3" fontId="3" fillId="0" borderId="6" xfId="1" applyNumberFormat="1" applyFont="1" applyFill="1" applyBorder="1" applyAlignment="1" applyProtection="1">
      <alignment horizontal="right"/>
      <protection hidden="1"/>
    </xf>
    <xf numFmtId="0" fontId="6" fillId="0" borderId="1" xfId="0" applyFont="1" applyFill="1" applyBorder="1" applyAlignment="1">
      <alignment horizontal="left"/>
    </xf>
    <xf numFmtId="0" fontId="10" fillId="0" borderId="2" xfId="0" applyFont="1" applyFill="1" applyBorder="1" applyAlignment="1">
      <alignment horizontal="center"/>
    </xf>
    <xf numFmtId="0" fontId="9" fillId="0" borderId="9" xfId="0" applyFont="1" applyFill="1" applyBorder="1" applyAlignment="1">
      <alignment horizontal="center"/>
    </xf>
    <xf numFmtId="0" fontId="8" fillId="0" borderId="2" xfId="0" applyFont="1" applyFill="1" applyBorder="1" applyAlignment="1">
      <alignment horizontal="center"/>
    </xf>
    <xf numFmtId="0" fontId="7" fillId="0" borderId="2" xfId="0" applyFont="1" applyFill="1" applyBorder="1" applyAlignment="1">
      <alignment horizontal="center"/>
    </xf>
    <xf numFmtId="0" fontId="7" fillId="0" borderId="2" xfId="0" applyFont="1" applyFill="1" applyBorder="1" applyAlignment="1"/>
    <xf numFmtId="0" fontId="8" fillId="0" borderId="0" xfId="0" applyFont="1" applyFill="1" applyBorder="1" applyAlignment="1"/>
    <xf numFmtId="0" fontId="7" fillId="0" borderId="1" xfId="0" applyFont="1" applyFill="1" applyBorder="1" applyAlignment="1"/>
    <xf numFmtId="0" fontId="6" fillId="0" borderId="9" xfId="0" applyFont="1" applyFill="1" applyBorder="1" applyAlignment="1"/>
    <xf numFmtId="0" fontId="10" fillId="0" borderId="1" xfId="1" applyNumberFormat="1" applyFont="1" applyFill="1" applyBorder="1" applyAlignment="1" applyProtection="1">
      <alignment horizontal="left" vertical="top" wrapText="1"/>
      <protection hidden="1"/>
    </xf>
    <xf numFmtId="0" fontId="9" fillId="0" borderId="9" xfId="1" applyNumberFormat="1" applyFont="1" applyFill="1" applyBorder="1" applyAlignment="1" applyProtection="1">
      <alignment horizontal="center"/>
      <protection hidden="1"/>
    </xf>
    <xf numFmtId="164" fontId="9" fillId="0" borderId="1" xfId="1" applyNumberFormat="1" applyFont="1" applyFill="1" applyBorder="1" applyAlignment="1" applyProtection="1">
      <alignment horizontal="center"/>
      <protection hidden="1"/>
    </xf>
    <xf numFmtId="0" fontId="9" fillId="0" borderId="1" xfId="1" applyNumberFormat="1" applyFont="1" applyFill="1" applyBorder="1" applyAlignment="1" applyProtection="1">
      <alignment horizontal="left" vertical="top" wrapText="1"/>
      <protection hidden="1"/>
    </xf>
    <xf numFmtId="0" fontId="10" fillId="0" borderId="9" xfId="0" applyFont="1" applyFill="1" applyBorder="1" applyAlignment="1">
      <alignment horizontal="center"/>
    </xf>
    <xf numFmtId="0" fontId="6" fillId="0" borderId="12" xfId="0" applyFont="1" applyFill="1" applyBorder="1" applyAlignment="1"/>
    <xf numFmtId="0" fontId="7" fillId="0" borderId="12" xfId="0" applyFont="1" applyFill="1" applyBorder="1" applyAlignment="1">
      <alignment horizontal="center"/>
    </xf>
    <xf numFmtId="0" fontId="7" fillId="0" borderId="11" xfId="0" applyFont="1" applyFill="1" applyBorder="1" applyAlignment="1">
      <alignment horizontal="left" wrapText="1"/>
    </xf>
    <xf numFmtId="0" fontId="7" fillId="0" borderId="13" xfId="0" applyFont="1" applyFill="1" applyBorder="1" applyAlignment="1">
      <alignment horizontal="center"/>
    </xf>
    <xf numFmtId="0" fontId="11" fillId="0" borderId="9" xfId="0" applyFont="1" applyFill="1" applyBorder="1" applyAlignment="1">
      <alignment horizontal="center"/>
    </xf>
    <xf numFmtId="0" fontId="11" fillId="0" borderId="2" xfId="0" applyFont="1" applyFill="1" applyBorder="1" applyAlignment="1"/>
    <xf numFmtId="0" fontId="8" fillId="0" borderId="2" xfId="0" applyFont="1" applyFill="1" applyBorder="1" applyAlignment="1"/>
    <xf numFmtId="0" fontId="7" fillId="0" borderId="0" xfId="0" applyFont="1" applyFill="1" applyBorder="1" applyAlignment="1"/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3" fillId="0" borderId="12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3" fillId="0" borderId="0" xfId="1" applyFont="1" applyFill="1" applyAlignment="1" applyProtection="1">
      <alignment vertical="center"/>
      <protection hidden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43"/>
  <sheetViews>
    <sheetView tabSelected="1" zoomScale="95" zoomScaleNormal="95" zoomScaleSheetLayoutView="100" workbookViewId="0">
      <selection activeCell="J6" sqref="J6"/>
    </sheetView>
  </sheetViews>
  <sheetFormatPr defaultColWidth="9.109375" defaultRowHeight="13.2" x14ac:dyDescent="0.25"/>
  <cols>
    <col min="1" max="1" width="0.109375" style="5" customWidth="1"/>
    <col min="2" max="6" width="0" style="5" hidden="1" customWidth="1"/>
    <col min="7" max="7" width="42.109375" style="5" customWidth="1"/>
    <col min="8" max="8" width="15.5546875" style="5" customWidth="1"/>
    <col min="9" max="9" width="5.5546875" style="5" customWidth="1"/>
    <col min="10" max="10" width="15.109375" style="5" customWidth="1"/>
    <col min="11" max="11" width="15" style="5" customWidth="1"/>
    <col min="12" max="236" width="9.109375" style="5" customWidth="1"/>
    <col min="237" max="16384" width="9.109375" style="5"/>
  </cols>
  <sheetData>
    <row r="1" spans="1:11" ht="15.6" customHeight="1" x14ac:dyDescent="0.3">
      <c r="A1" s="2"/>
      <c r="B1" s="2"/>
      <c r="C1" s="2"/>
      <c r="D1" s="2"/>
      <c r="E1" s="2"/>
      <c r="F1" s="2"/>
      <c r="G1" s="2"/>
      <c r="H1" s="307" t="s">
        <v>415</v>
      </c>
      <c r="I1" s="307"/>
      <c r="J1" s="307"/>
      <c r="K1" s="307"/>
    </row>
    <row r="2" spans="1:11" ht="15.6" customHeight="1" x14ac:dyDescent="0.3">
      <c r="A2" s="2"/>
      <c r="B2" s="2"/>
      <c r="C2" s="2"/>
      <c r="D2" s="2"/>
      <c r="E2" s="2"/>
      <c r="F2" s="2"/>
      <c r="G2" s="309" t="s">
        <v>190</v>
      </c>
      <c r="H2" s="309"/>
      <c r="I2" s="309"/>
      <c r="J2" s="309"/>
      <c r="K2" s="309"/>
    </row>
    <row r="3" spans="1:11" ht="15.6" customHeight="1" x14ac:dyDescent="0.3">
      <c r="A3" s="2"/>
      <c r="B3" s="2"/>
      <c r="C3" s="2"/>
      <c r="D3" s="2"/>
      <c r="E3" s="2"/>
      <c r="F3" s="2"/>
      <c r="G3" s="292"/>
      <c r="H3" s="310" t="s">
        <v>416</v>
      </c>
      <c r="I3" s="310"/>
      <c r="J3" s="310"/>
      <c r="K3" s="310"/>
    </row>
    <row r="4" spans="1:11" ht="14.4" customHeight="1" x14ac:dyDescent="0.3">
      <c r="A4" s="6"/>
      <c r="B4" s="6"/>
      <c r="C4" s="6"/>
      <c r="D4" s="6"/>
      <c r="E4" s="6"/>
      <c r="F4" s="6"/>
      <c r="G4" s="6"/>
      <c r="H4" s="6"/>
      <c r="I4" s="6"/>
      <c r="J4" s="6"/>
      <c r="K4" s="292" t="s">
        <v>417</v>
      </c>
    </row>
    <row r="5" spans="1:11" ht="78.75" customHeight="1" x14ac:dyDescent="0.3">
      <c r="A5" s="2"/>
      <c r="B5" s="308" t="s">
        <v>403</v>
      </c>
      <c r="C5" s="308"/>
      <c r="D5" s="308"/>
      <c r="E5" s="308"/>
      <c r="F5" s="308"/>
      <c r="G5" s="308"/>
      <c r="H5" s="308"/>
      <c r="I5" s="308"/>
      <c r="J5" s="308"/>
      <c r="K5" s="308"/>
    </row>
    <row r="6" spans="1:11" ht="14.4" customHeight="1" x14ac:dyDescent="0.25">
      <c r="A6" s="6"/>
      <c r="B6" s="6"/>
      <c r="C6" s="6"/>
      <c r="D6" s="6"/>
      <c r="E6" s="6"/>
      <c r="F6" s="6"/>
      <c r="G6" s="6"/>
      <c r="H6" s="6"/>
      <c r="I6" s="6"/>
      <c r="J6" s="6"/>
      <c r="K6" s="6"/>
    </row>
    <row r="7" spans="1:11" ht="70.5" customHeight="1" x14ac:dyDescent="0.3">
      <c r="A7" s="2"/>
      <c r="B7" s="3"/>
      <c r="C7" s="3"/>
      <c r="D7" s="3"/>
      <c r="E7" s="4"/>
      <c r="F7" s="4"/>
      <c r="G7" s="45" t="s">
        <v>45</v>
      </c>
      <c r="H7" s="89" t="s">
        <v>44</v>
      </c>
      <c r="I7" s="45" t="s">
        <v>43</v>
      </c>
      <c r="J7" s="45" t="s">
        <v>404</v>
      </c>
      <c r="K7" s="45" t="s">
        <v>405</v>
      </c>
    </row>
    <row r="8" spans="1:11" ht="46.8" x14ac:dyDescent="0.3">
      <c r="A8" s="1"/>
      <c r="B8" s="297" t="s">
        <v>42</v>
      </c>
      <c r="C8" s="297"/>
      <c r="D8" s="297"/>
      <c r="E8" s="297"/>
      <c r="F8" s="298"/>
      <c r="G8" s="44" t="s">
        <v>388</v>
      </c>
      <c r="H8" s="135" t="s">
        <v>80</v>
      </c>
      <c r="I8" s="136" t="s">
        <v>0</v>
      </c>
      <c r="J8" s="137">
        <f>SUM(J9)</f>
        <v>595898165</v>
      </c>
      <c r="K8" s="137">
        <f>SUM(K9)</f>
        <v>540880563</v>
      </c>
    </row>
    <row r="9" spans="1:11" ht="46.8" x14ac:dyDescent="0.3">
      <c r="A9" s="1"/>
      <c r="B9" s="303" t="s">
        <v>41</v>
      </c>
      <c r="C9" s="303"/>
      <c r="D9" s="303"/>
      <c r="E9" s="303"/>
      <c r="F9" s="304"/>
      <c r="G9" s="170" t="s">
        <v>165</v>
      </c>
      <c r="H9" s="138" t="s">
        <v>91</v>
      </c>
      <c r="I9" s="139" t="s">
        <v>0</v>
      </c>
      <c r="J9" s="140">
        <f>SUM(J10+J42+J58)</f>
        <v>595898165</v>
      </c>
      <c r="K9" s="140">
        <f>SUM(K10+K42+K58)</f>
        <v>540880563</v>
      </c>
    </row>
    <row r="10" spans="1:11" ht="62.4" x14ac:dyDescent="0.3">
      <c r="A10" s="1"/>
      <c r="B10" s="54"/>
      <c r="C10" s="54"/>
      <c r="D10" s="54"/>
      <c r="E10" s="54"/>
      <c r="F10" s="55"/>
      <c r="G10" s="171" t="s">
        <v>383</v>
      </c>
      <c r="H10" s="141" t="s">
        <v>92</v>
      </c>
      <c r="I10" s="139"/>
      <c r="J10" s="140">
        <f>SUM(J11+J13+J15+J17+J21+J26+J30+J32+J34+J36+J38+J19+J40+J28)</f>
        <v>561982250</v>
      </c>
      <c r="K10" s="140">
        <f>SUM(K11+K13+K15+K17+K21+K26+K30+K32+K34+K36+K38+K19+K40+K28)</f>
        <v>507338548</v>
      </c>
    </row>
    <row r="11" spans="1:11" ht="31.2" x14ac:dyDescent="0.3">
      <c r="A11" s="1"/>
      <c r="B11" s="299" t="s">
        <v>40</v>
      </c>
      <c r="C11" s="299"/>
      <c r="D11" s="299"/>
      <c r="E11" s="299"/>
      <c r="F11" s="300"/>
      <c r="G11" s="94" t="s">
        <v>50</v>
      </c>
      <c r="H11" s="142" t="s">
        <v>275</v>
      </c>
      <c r="I11" s="143" t="s">
        <v>0</v>
      </c>
      <c r="J11" s="144">
        <f>SUM(J12:J12)</f>
        <v>40324000</v>
      </c>
      <c r="K11" s="144">
        <f>SUM(K12:K12)</f>
        <v>22049000</v>
      </c>
    </row>
    <row r="12" spans="1:11" ht="46.8" x14ac:dyDescent="0.3">
      <c r="A12" s="1"/>
      <c r="B12" s="295">
        <v>500</v>
      </c>
      <c r="C12" s="295"/>
      <c r="D12" s="295"/>
      <c r="E12" s="295"/>
      <c r="F12" s="296"/>
      <c r="G12" s="37" t="s">
        <v>4</v>
      </c>
      <c r="H12" s="145" t="s">
        <v>0</v>
      </c>
      <c r="I12" s="143">
        <v>600</v>
      </c>
      <c r="J12" s="144">
        <v>40324000</v>
      </c>
      <c r="K12" s="144">
        <v>22049000</v>
      </c>
    </row>
    <row r="13" spans="1:11" ht="31.2" x14ac:dyDescent="0.3">
      <c r="A13" s="1"/>
      <c r="B13" s="301" t="s">
        <v>39</v>
      </c>
      <c r="C13" s="301"/>
      <c r="D13" s="301"/>
      <c r="E13" s="301"/>
      <c r="F13" s="302"/>
      <c r="G13" s="38" t="s">
        <v>51</v>
      </c>
      <c r="H13" s="142" t="s">
        <v>276</v>
      </c>
      <c r="I13" s="143" t="s">
        <v>0</v>
      </c>
      <c r="J13" s="144">
        <f>SUM(J14:J14)</f>
        <v>45043908</v>
      </c>
      <c r="K13" s="144">
        <f>SUM(K14:K14)</f>
        <v>24981000</v>
      </c>
    </row>
    <row r="14" spans="1:11" ht="46.8" x14ac:dyDescent="0.3">
      <c r="A14" s="1"/>
      <c r="B14" s="299">
        <v>100</v>
      </c>
      <c r="C14" s="299"/>
      <c r="D14" s="299"/>
      <c r="E14" s="299"/>
      <c r="F14" s="300"/>
      <c r="G14" s="38" t="s">
        <v>4</v>
      </c>
      <c r="H14" s="147" t="s">
        <v>0</v>
      </c>
      <c r="I14" s="143">
        <v>600</v>
      </c>
      <c r="J14" s="144">
        <v>45043908</v>
      </c>
      <c r="K14" s="144">
        <v>24981000</v>
      </c>
    </row>
    <row r="15" spans="1:11" ht="31.2" x14ac:dyDescent="0.3">
      <c r="A15" s="1"/>
      <c r="B15" s="299">
        <v>200</v>
      </c>
      <c r="C15" s="299"/>
      <c r="D15" s="299"/>
      <c r="E15" s="299"/>
      <c r="F15" s="300"/>
      <c r="G15" s="38" t="s">
        <v>52</v>
      </c>
      <c r="H15" s="148" t="s">
        <v>277</v>
      </c>
      <c r="I15" s="143"/>
      <c r="J15" s="144">
        <f>SUM(J16:J16)</f>
        <v>16737000</v>
      </c>
      <c r="K15" s="144">
        <f>SUM(K16:K16)</f>
        <v>9397000</v>
      </c>
    </row>
    <row r="16" spans="1:11" ht="46.8" x14ac:dyDescent="0.3">
      <c r="A16" s="1"/>
      <c r="B16" s="299">
        <v>300</v>
      </c>
      <c r="C16" s="299"/>
      <c r="D16" s="299"/>
      <c r="E16" s="299"/>
      <c r="F16" s="300"/>
      <c r="G16" s="38" t="s">
        <v>4</v>
      </c>
      <c r="H16" s="149" t="s">
        <v>0</v>
      </c>
      <c r="I16" s="143">
        <v>600</v>
      </c>
      <c r="J16" s="144">
        <v>16737000</v>
      </c>
      <c r="K16" s="144">
        <v>9397000</v>
      </c>
    </row>
    <row r="17" spans="1:11" ht="62.4" x14ac:dyDescent="0.3">
      <c r="A17" s="1"/>
      <c r="B17" s="115"/>
      <c r="C17" s="115"/>
      <c r="D17" s="115"/>
      <c r="E17" s="115"/>
      <c r="F17" s="116"/>
      <c r="G17" s="38" t="s">
        <v>206</v>
      </c>
      <c r="H17" s="149" t="s">
        <v>278</v>
      </c>
      <c r="I17" s="143"/>
      <c r="J17" s="144">
        <f>SUM(J18:J18)</f>
        <v>12810000</v>
      </c>
      <c r="K17" s="144">
        <f>SUM(K18:K18)</f>
        <v>7957000</v>
      </c>
    </row>
    <row r="18" spans="1:11" ht="46.8" x14ac:dyDescent="0.3">
      <c r="A18" s="1"/>
      <c r="B18" s="115"/>
      <c r="C18" s="115"/>
      <c r="D18" s="115"/>
      <c r="E18" s="115"/>
      <c r="F18" s="116"/>
      <c r="G18" s="38" t="s">
        <v>4</v>
      </c>
      <c r="H18" s="149" t="s">
        <v>0</v>
      </c>
      <c r="I18" s="143">
        <v>600</v>
      </c>
      <c r="J18" s="144">
        <v>12810000</v>
      </c>
      <c r="K18" s="144">
        <v>7957000</v>
      </c>
    </row>
    <row r="19" spans="1:11" ht="46.8" x14ac:dyDescent="0.3">
      <c r="A19" s="1"/>
      <c r="B19" s="123"/>
      <c r="C19" s="123"/>
      <c r="D19" s="123"/>
      <c r="E19" s="123"/>
      <c r="F19" s="124"/>
      <c r="G19" s="38" t="s">
        <v>223</v>
      </c>
      <c r="H19" s="149" t="s">
        <v>279</v>
      </c>
      <c r="I19" s="143"/>
      <c r="J19" s="144">
        <f>SUM(J20:J20)</f>
        <v>2204000</v>
      </c>
      <c r="K19" s="144">
        <f>SUM(K20:K20)</f>
        <v>1369000</v>
      </c>
    </row>
    <row r="20" spans="1:11" ht="46.8" x14ac:dyDescent="0.3">
      <c r="A20" s="1"/>
      <c r="B20" s="123"/>
      <c r="C20" s="123"/>
      <c r="D20" s="123"/>
      <c r="E20" s="123"/>
      <c r="F20" s="124"/>
      <c r="G20" s="38" t="s">
        <v>4</v>
      </c>
      <c r="H20" s="149" t="s">
        <v>0</v>
      </c>
      <c r="I20" s="143">
        <v>600</v>
      </c>
      <c r="J20" s="144">
        <v>2204000</v>
      </c>
      <c r="K20" s="144">
        <v>1369000</v>
      </c>
    </row>
    <row r="21" spans="1:11" ht="31.2" x14ac:dyDescent="0.3">
      <c r="A21" s="1"/>
      <c r="B21" s="299">
        <v>600</v>
      </c>
      <c r="C21" s="299"/>
      <c r="D21" s="299"/>
      <c r="E21" s="299"/>
      <c r="F21" s="300"/>
      <c r="G21" s="38" t="s">
        <v>54</v>
      </c>
      <c r="H21" s="150" t="s">
        <v>280</v>
      </c>
      <c r="I21" s="143"/>
      <c r="J21" s="144">
        <f>SUM(J22:J25)</f>
        <v>11962000</v>
      </c>
      <c r="K21" s="144">
        <f>SUM(K22:K25)</f>
        <v>7430000</v>
      </c>
    </row>
    <row r="22" spans="1:11" ht="93.6" x14ac:dyDescent="0.3">
      <c r="A22" s="1"/>
      <c r="B22" s="295">
        <v>800</v>
      </c>
      <c r="C22" s="295"/>
      <c r="D22" s="295"/>
      <c r="E22" s="295"/>
      <c r="F22" s="296"/>
      <c r="G22" s="38" t="s">
        <v>3</v>
      </c>
      <c r="H22" s="146" t="s">
        <v>0</v>
      </c>
      <c r="I22" s="143">
        <v>100</v>
      </c>
      <c r="J22" s="144">
        <v>9410000</v>
      </c>
      <c r="K22" s="144">
        <v>5845000</v>
      </c>
    </row>
    <row r="23" spans="1:11" ht="31.2" x14ac:dyDescent="0.3">
      <c r="A23" s="1"/>
      <c r="B23" s="299">
        <v>200</v>
      </c>
      <c r="C23" s="299"/>
      <c r="D23" s="299"/>
      <c r="E23" s="299"/>
      <c r="F23" s="300"/>
      <c r="G23" s="38" t="s">
        <v>2</v>
      </c>
      <c r="H23" s="146" t="s">
        <v>0</v>
      </c>
      <c r="I23" s="143">
        <v>200</v>
      </c>
      <c r="J23" s="144"/>
      <c r="K23" s="144"/>
    </row>
    <row r="24" spans="1:11" ht="46.8" x14ac:dyDescent="0.3">
      <c r="A24" s="1"/>
      <c r="B24" s="295">
        <v>800</v>
      </c>
      <c r="C24" s="295"/>
      <c r="D24" s="295"/>
      <c r="E24" s="295"/>
      <c r="F24" s="296"/>
      <c r="G24" s="38" t="s">
        <v>4</v>
      </c>
      <c r="H24" s="146" t="s">
        <v>0</v>
      </c>
      <c r="I24" s="143">
        <v>600</v>
      </c>
      <c r="J24" s="144">
        <v>2552000</v>
      </c>
      <c r="K24" s="144">
        <v>1585000</v>
      </c>
    </row>
    <row r="25" spans="1:11" ht="15.6" x14ac:dyDescent="0.3">
      <c r="A25" s="1"/>
      <c r="B25" s="31"/>
      <c r="C25" s="32"/>
      <c r="D25" s="32"/>
      <c r="E25" s="32"/>
      <c r="F25" s="32"/>
      <c r="G25" s="38" t="s">
        <v>1</v>
      </c>
      <c r="H25" s="146" t="s">
        <v>0</v>
      </c>
      <c r="I25" s="143">
        <v>800</v>
      </c>
      <c r="J25" s="144"/>
      <c r="K25" s="144"/>
    </row>
    <row r="26" spans="1:11" ht="15.6" x14ac:dyDescent="0.3">
      <c r="A26" s="1"/>
      <c r="B26" s="296" t="s">
        <v>38</v>
      </c>
      <c r="C26" s="305"/>
      <c r="D26" s="305"/>
      <c r="E26" s="305"/>
      <c r="F26" s="305"/>
      <c r="G26" s="174" t="s">
        <v>53</v>
      </c>
      <c r="H26" s="258" t="s">
        <v>281</v>
      </c>
      <c r="I26" s="143" t="s">
        <v>0</v>
      </c>
      <c r="J26" s="144">
        <f>SUM(J27)</f>
        <v>91000</v>
      </c>
      <c r="K26" s="144">
        <f>SUM(K27)</f>
        <v>56000</v>
      </c>
    </row>
    <row r="27" spans="1:11" ht="31.2" x14ac:dyDescent="0.3">
      <c r="A27" s="1"/>
      <c r="B27" s="299">
        <v>300</v>
      </c>
      <c r="C27" s="299"/>
      <c r="D27" s="299"/>
      <c r="E27" s="299"/>
      <c r="F27" s="300"/>
      <c r="G27" s="38" t="s">
        <v>5</v>
      </c>
      <c r="H27" s="149" t="s">
        <v>0</v>
      </c>
      <c r="I27" s="143">
        <v>300</v>
      </c>
      <c r="J27" s="144">
        <v>91000</v>
      </c>
      <c r="K27" s="144">
        <v>56000</v>
      </c>
    </row>
    <row r="28" spans="1:11" ht="62.4" x14ac:dyDescent="0.3">
      <c r="A28" s="1"/>
      <c r="B28" s="214"/>
      <c r="C28" s="214"/>
      <c r="D28" s="214"/>
      <c r="E28" s="214"/>
      <c r="F28" s="215"/>
      <c r="G28" s="38" t="s">
        <v>264</v>
      </c>
      <c r="H28" s="149" t="s">
        <v>282</v>
      </c>
      <c r="I28" s="143"/>
      <c r="J28" s="144">
        <f>SUM(J29)</f>
        <v>13514760</v>
      </c>
      <c r="K28" s="144">
        <f>SUM(K29)</f>
        <v>14452200</v>
      </c>
    </row>
    <row r="29" spans="1:11" ht="46.8" x14ac:dyDescent="0.3">
      <c r="A29" s="1"/>
      <c r="B29" s="214"/>
      <c r="C29" s="214"/>
      <c r="D29" s="214"/>
      <c r="E29" s="214"/>
      <c r="F29" s="215"/>
      <c r="G29" s="38" t="s">
        <v>4</v>
      </c>
      <c r="H29" s="146" t="s">
        <v>0</v>
      </c>
      <c r="I29" s="143">
        <v>600</v>
      </c>
      <c r="J29" s="144">
        <v>13514760</v>
      </c>
      <c r="K29" s="144">
        <v>14452200</v>
      </c>
    </row>
    <row r="30" spans="1:11" ht="78" x14ac:dyDescent="0.3">
      <c r="A30" s="1"/>
      <c r="B30" s="52"/>
      <c r="C30" s="52"/>
      <c r="D30" s="52"/>
      <c r="E30" s="52"/>
      <c r="F30" s="53"/>
      <c r="G30" s="38" t="s">
        <v>83</v>
      </c>
      <c r="H30" s="259" t="s">
        <v>283</v>
      </c>
      <c r="I30" s="143" t="s">
        <v>0</v>
      </c>
      <c r="J30" s="144">
        <f>SUM(J31)</f>
        <v>24426058</v>
      </c>
      <c r="K30" s="144">
        <f>SUM(K31)</f>
        <v>24426058</v>
      </c>
    </row>
    <row r="31" spans="1:11" ht="46.8" x14ac:dyDescent="0.3">
      <c r="A31" s="1"/>
      <c r="B31" s="52"/>
      <c r="C31" s="52"/>
      <c r="D31" s="52"/>
      <c r="E31" s="52"/>
      <c r="F31" s="53"/>
      <c r="G31" s="39" t="s">
        <v>4</v>
      </c>
      <c r="H31" s="151" t="s">
        <v>0</v>
      </c>
      <c r="I31" s="143">
        <v>600</v>
      </c>
      <c r="J31" s="144">
        <v>24426058</v>
      </c>
      <c r="K31" s="144">
        <v>24426058</v>
      </c>
    </row>
    <row r="32" spans="1:11" ht="62.4" x14ac:dyDescent="0.3">
      <c r="A32" s="1"/>
      <c r="B32" s="52"/>
      <c r="C32" s="52"/>
      <c r="D32" s="52"/>
      <c r="E32" s="52"/>
      <c r="F32" s="53"/>
      <c r="G32" s="38" t="s">
        <v>81</v>
      </c>
      <c r="H32" s="259" t="s">
        <v>284</v>
      </c>
      <c r="I32" s="143" t="s">
        <v>0</v>
      </c>
      <c r="J32" s="144">
        <f>SUM(J33)</f>
        <v>258244413</v>
      </c>
      <c r="K32" s="144">
        <f>SUM(K33)</f>
        <v>258244413</v>
      </c>
    </row>
    <row r="33" spans="1:11" ht="46.8" x14ac:dyDescent="0.3">
      <c r="A33" s="1"/>
      <c r="B33" s="52"/>
      <c r="C33" s="52"/>
      <c r="D33" s="52"/>
      <c r="E33" s="52"/>
      <c r="F33" s="53"/>
      <c r="G33" s="38" t="s">
        <v>4</v>
      </c>
      <c r="H33" s="145" t="s">
        <v>0</v>
      </c>
      <c r="I33" s="143">
        <v>600</v>
      </c>
      <c r="J33" s="144">
        <v>258244413</v>
      </c>
      <c r="K33" s="144">
        <v>258244413</v>
      </c>
    </row>
    <row r="34" spans="1:11" ht="46.8" x14ac:dyDescent="0.3">
      <c r="A34" s="1"/>
      <c r="B34" s="52"/>
      <c r="C34" s="52"/>
      <c r="D34" s="52"/>
      <c r="E34" s="52"/>
      <c r="F34" s="53"/>
      <c r="G34" s="38" t="s">
        <v>82</v>
      </c>
      <c r="H34" s="259" t="s">
        <v>285</v>
      </c>
      <c r="I34" s="143" t="s">
        <v>0</v>
      </c>
      <c r="J34" s="144">
        <f>SUM(J35)</f>
        <v>12407707</v>
      </c>
      <c r="K34" s="144">
        <f>SUM(K35)</f>
        <v>12407707</v>
      </c>
    </row>
    <row r="35" spans="1:11" ht="46.8" x14ac:dyDescent="0.3">
      <c r="A35" s="1"/>
      <c r="B35" s="52"/>
      <c r="C35" s="52"/>
      <c r="D35" s="52"/>
      <c r="E35" s="52"/>
      <c r="F35" s="53"/>
      <c r="G35" s="38" t="s">
        <v>4</v>
      </c>
      <c r="H35" s="146"/>
      <c r="I35" s="143">
        <v>600</v>
      </c>
      <c r="J35" s="144">
        <v>12407707</v>
      </c>
      <c r="K35" s="144">
        <v>12407707</v>
      </c>
    </row>
    <row r="36" spans="1:11" ht="62.4" x14ac:dyDescent="0.3">
      <c r="A36" s="1"/>
      <c r="B36" s="52"/>
      <c r="C36" s="52"/>
      <c r="D36" s="52"/>
      <c r="E36" s="52"/>
      <c r="F36" s="53"/>
      <c r="G36" s="260" t="s">
        <v>199</v>
      </c>
      <c r="H36" s="161" t="s">
        <v>286</v>
      </c>
      <c r="I36" s="143"/>
      <c r="J36" s="144">
        <f>SUM(J37)</f>
        <v>102516969</v>
      </c>
      <c r="K36" s="144">
        <f>SUM(K37)</f>
        <v>102516969</v>
      </c>
    </row>
    <row r="37" spans="1:11" ht="46.8" x14ac:dyDescent="0.3">
      <c r="A37" s="1"/>
      <c r="B37" s="52"/>
      <c r="C37" s="52"/>
      <c r="D37" s="52"/>
      <c r="E37" s="52"/>
      <c r="F37" s="53"/>
      <c r="G37" s="38" t="s">
        <v>4</v>
      </c>
      <c r="H37" s="146" t="s">
        <v>0</v>
      </c>
      <c r="I37" s="143">
        <v>600</v>
      </c>
      <c r="J37" s="144">
        <v>102516969</v>
      </c>
      <c r="K37" s="144">
        <v>102516969</v>
      </c>
    </row>
    <row r="38" spans="1:11" ht="62.4" x14ac:dyDescent="0.3">
      <c r="A38" s="1"/>
      <c r="B38" s="109"/>
      <c r="C38" s="109"/>
      <c r="D38" s="109"/>
      <c r="E38" s="109"/>
      <c r="F38" s="110"/>
      <c r="G38" s="38" t="s">
        <v>206</v>
      </c>
      <c r="H38" s="146" t="s">
        <v>287</v>
      </c>
      <c r="I38" s="143"/>
      <c r="J38" s="144">
        <f>SUM(J39)</f>
        <v>9204211</v>
      </c>
      <c r="K38" s="144">
        <f>SUM(K39)</f>
        <v>9204211</v>
      </c>
    </row>
    <row r="39" spans="1:11" ht="46.8" x14ac:dyDescent="0.3">
      <c r="A39" s="1"/>
      <c r="B39" s="109"/>
      <c r="C39" s="109"/>
      <c r="D39" s="109"/>
      <c r="E39" s="109"/>
      <c r="F39" s="110"/>
      <c r="G39" s="38" t="s">
        <v>4</v>
      </c>
      <c r="H39" s="146" t="s">
        <v>0</v>
      </c>
      <c r="I39" s="143">
        <v>600</v>
      </c>
      <c r="J39" s="144">
        <v>9204211</v>
      </c>
      <c r="K39" s="144">
        <v>9204211</v>
      </c>
    </row>
    <row r="40" spans="1:11" ht="78" x14ac:dyDescent="0.3">
      <c r="A40" s="1"/>
      <c r="B40" s="196"/>
      <c r="C40" s="196"/>
      <c r="D40" s="196"/>
      <c r="E40" s="196"/>
      <c r="F40" s="197"/>
      <c r="G40" s="38" t="s">
        <v>249</v>
      </c>
      <c r="H40" s="146" t="s">
        <v>288</v>
      </c>
      <c r="I40" s="143"/>
      <c r="J40" s="144">
        <f>SUM(J41)</f>
        <v>12496224</v>
      </c>
      <c r="K40" s="144">
        <f>SUM(K41)</f>
        <v>12847990</v>
      </c>
    </row>
    <row r="41" spans="1:11" ht="46.8" x14ac:dyDescent="0.3">
      <c r="A41" s="1"/>
      <c r="B41" s="196"/>
      <c r="C41" s="196"/>
      <c r="D41" s="196"/>
      <c r="E41" s="196"/>
      <c r="F41" s="197"/>
      <c r="G41" s="38" t="s">
        <v>4</v>
      </c>
      <c r="H41" s="146" t="s">
        <v>0</v>
      </c>
      <c r="I41" s="143">
        <v>600</v>
      </c>
      <c r="J41" s="144">
        <v>12496224</v>
      </c>
      <c r="K41" s="144">
        <v>12847990</v>
      </c>
    </row>
    <row r="42" spans="1:11" ht="31.2" x14ac:dyDescent="0.3">
      <c r="A42" s="1"/>
      <c r="B42" s="52"/>
      <c r="C42" s="52"/>
      <c r="D42" s="52"/>
      <c r="E42" s="52"/>
      <c r="F42" s="53"/>
      <c r="G42" s="246" t="s">
        <v>84</v>
      </c>
      <c r="H42" s="261" t="s">
        <v>184</v>
      </c>
      <c r="I42" s="143"/>
      <c r="J42" s="152">
        <f>SUM(J43+J45+J47+J50+J55)</f>
        <v>29234320</v>
      </c>
      <c r="K42" s="152">
        <f>SUM(K43+K45+K47+K50+K55)</f>
        <v>29234320</v>
      </c>
    </row>
    <row r="43" spans="1:11" ht="78" x14ac:dyDescent="0.3">
      <c r="A43" s="1"/>
      <c r="B43" s="52"/>
      <c r="C43" s="52"/>
      <c r="D43" s="52"/>
      <c r="E43" s="52"/>
      <c r="F43" s="53"/>
      <c r="G43" s="174" t="s">
        <v>55</v>
      </c>
      <c r="H43" s="259" t="s">
        <v>289</v>
      </c>
      <c r="I43" s="143"/>
      <c r="J43" s="153">
        <f>SUM(J44)</f>
        <v>0</v>
      </c>
      <c r="K43" s="153">
        <f>SUM(K44)</f>
        <v>0</v>
      </c>
    </row>
    <row r="44" spans="1:11" ht="31.2" x14ac:dyDescent="0.3">
      <c r="A44" s="1"/>
      <c r="B44" s="52"/>
      <c r="C44" s="52"/>
      <c r="D44" s="52"/>
      <c r="E44" s="52"/>
      <c r="F44" s="53"/>
      <c r="G44" s="38" t="s">
        <v>5</v>
      </c>
      <c r="H44" s="155"/>
      <c r="I44" s="143">
        <v>300</v>
      </c>
      <c r="J44" s="144"/>
      <c r="K44" s="144"/>
    </row>
    <row r="45" spans="1:11" ht="93.6" x14ac:dyDescent="0.3">
      <c r="A45" s="1"/>
      <c r="B45" s="52"/>
      <c r="C45" s="52"/>
      <c r="D45" s="52"/>
      <c r="E45" s="52"/>
      <c r="F45" s="53"/>
      <c r="G45" s="260" t="s">
        <v>191</v>
      </c>
      <c r="H45" s="161" t="s">
        <v>290</v>
      </c>
      <c r="I45" s="143"/>
      <c r="J45" s="144">
        <f>SUM(J46)</f>
        <v>5133652</v>
      </c>
      <c r="K45" s="144">
        <f>SUM(K46)</f>
        <v>5133652</v>
      </c>
    </row>
    <row r="46" spans="1:11" ht="46.8" x14ac:dyDescent="0.3">
      <c r="A46" s="1"/>
      <c r="B46" s="52"/>
      <c r="C46" s="52"/>
      <c r="D46" s="52"/>
      <c r="E46" s="52"/>
      <c r="F46" s="53"/>
      <c r="G46" s="38" t="s">
        <v>4</v>
      </c>
      <c r="H46" s="147" t="s">
        <v>0</v>
      </c>
      <c r="I46" s="143">
        <v>600</v>
      </c>
      <c r="J46" s="144">
        <v>5133652</v>
      </c>
      <c r="K46" s="144">
        <v>5133652</v>
      </c>
    </row>
    <row r="47" spans="1:11" ht="62.4" x14ac:dyDescent="0.3">
      <c r="A47" s="1"/>
      <c r="B47" s="52"/>
      <c r="C47" s="52"/>
      <c r="D47" s="52"/>
      <c r="E47" s="52"/>
      <c r="F47" s="53"/>
      <c r="G47" s="260" t="s">
        <v>85</v>
      </c>
      <c r="H47" s="259" t="s">
        <v>291</v>
      </c>
      <c r="I47" s="143"/>
      <c r="J47" s="144">
        <f>SUM(J48:J49)</f>
        <v>20285404</v>
      </c>
      <c r="K47" s="144">
        <f>SUM(K48:K49)</f>
        <v>20285404</v>
      </c>
    </row>
    <row r="48" spans="1:11" ht="31.2" x14ac:dyDescent="0.3">
      <c r="A48" s="1"/>
      <c r="B48" s="206"/>
      <c r="C48" s="206"/>
      <c r="D48" s="206"/>
      <c r="E48" s="206"/>
      <c r="F48" s="207"/>
      <c r="G48" s="38" t="s">
        <v>2</v>
      </c>
      <c r="H48" s="146" t="s">
        <v>0</v>
      </c>
      <c r="I48" s="143">
        <v>200</v>
      </c>
      <c r="J48" s="144"/>
      <c r="K48" s="144"/>
    </row>
    <row r="49" spans="1:11" ht="31.2" x14ac:dyDescent="0.3">
      <c r="A49" s="1"/>
      <c r="B49" s="52"/>
      <c r="C49" s="52"/>
      <c r="D49" s="52"/>
      <c r="E49" s="52"/>
      <c r="F49" s="53"/>
      <c r="G49" s="40" t="s">
        <v>5</v>
      </c>
      <c r="H49" s="145"/>
      <c r="I49" s="143">
        <v>300</v>
      </c>
      <c r="J49" s="144">
        <v>20285404</v>
      </c>
      <c r="K49" s="144">
        <v>20285404</v>
      </c>
    </row>
    <row r="50" spans="1:11" ht="31.2" x14ac:dyDescent="0.3">
      <c r="A50" s="1"/>
      <c r="B50" s="52"/>
      <c r="C50" s="52"/>
      <c r="D50" s="52"/>
      <c r="E50" s="52"/>
      <c r="F50" s="53"/>
      <c r="G50" s="38" t="s">
        <v>86</v>
      </c>
      <c r="H50" s="259" t="s">
        <v>292</v>
      </c>
      <c r="I50" s="143"/>
      <c r="J50" s="144">
        <f>SUM(J51:J54)</f>
        <v>1539878</v>
      </c>
      <c r="K50" s="144">
        <f>SUM(K51:K54)</f>
        <v>1539878</v>
      </c>
    </row>
    <row r="51" spans="1:11" ht="93.6" x14ac:dyDescent="0.3">
      <c r="A51" s="1"/>
      <c r="B51" s="179"/>
      <c r="C51" s="179"/>
      <c r="D51" s="179"/>
      <c r="E51" s="179"/>
      <c r="F51" s="180"/>
      <c r="G51" s="38" t="s">
        <v>3</v>
      </c>
      <c r="H51" s="146" t="s">
        <v>0</v>
      </c>
      <c r="I51" s="143">
        <v>100</v>
      </c>
      <c r="J51" s="144"/>
      <c r="K51" s="144"/>
    </row>
    <row r="52" spans="1:11" ht="31.2" x14ac:dyDescent="0.3">
      <c r="A52" s="1"/>
      <c r="B52" s="103"/>
      <c r="C52" s="103"/>
      <c r="D52" s="103"/>
      <c r="E52" s="103"/>
      <c r="F52" s="104"/>
      <c r="G52" s="38" t="s">
        <v>2</v>
      </c>
      <c r="H52" s="146" t="s">
        <v>0</v>
      </c>
      <c r="I52" s="143">
        <v>200</v>
      </c>
      <c r="J52" s="144"/>
      <c r="K52" s="144"/>
    </row>
    <row r="53" spans="1:11" ht="31.2" x14ac:dyDescent="0.3">
      <c r="A53" s="1"/>
      <c r="B53" s="52"/>
      <c r="C53" s="52"/>
      <c r="D53" s="52"/>
      <c r="E53" s="52"/>
      <c r="F53" s="53"/>
      <c r="G53" s="38" t="s">
        <v>5</v>
      </c>
      <c r="H53" s="146"/>
      <c r="I53" s="143">
        <v>300</v>
      </c>
      <c r="J53" s="144">
        <v>1539878</v>
      </c>
      <c r="K53" s="144">
        <v>1539878</v>
      </c>
    </row>
    <row r="54" spans="1:11" ht="46.8" x14ac:dyDescent="0.3">
      <c r="A54" s="1"/>
      <c r="B54" s="123"/>
      <c r="C54" s="123"/>
      <c r="D54" s="123"/>
      <c r="E54" s="123"/>
      <c r="F54" s="124"/>
      <c r="G54" s="38" t="s">
        <v>4</v>
      </c>
      <c r="H54" s="146" t="s">
        <v>0</v>
      </c>
      <c r="I54" s="143">
        <v>600</v>
      </c>
      <c r="J54" s="144"/>
      <c r="K54" s="144"/>
    </row>
    <row r="55" spans="1:11" ht="31.2" x14ac:dyDescent="0.3">
      <c r="A55" s="1"/>
      <c r="B55" s="52"/>
      <c r="C55" s="52"/>
      <c r="D55" s="52"/>
      <c r="E55" s="52"/>
      <c r="F55" s="53"/>
      <c r="G55" s="260" t="s">
        <v>90</v>
      </c>
      <c r="H55" s="259" t="s">
        <v>293</v>
      </c>
      <c r="I55" s="143" t="s">
        <v>0</v>
      </c>
      <c r="J55" s="144">
        <f>SUM(J56:J57)</f>
        <v>2275386</v>
      </c>
      <c r="K55" s="144">
        <f>SUM(K56:K57)</f>
        <v>2275386</v>
      </c>
    </row>
    <row r="56" spans="1:11" ht="93.6" x14ac:dyDescent="0.3">
      <c r="A56" s="1"/>
      <c r="B56" s="52"/>
      <c r="C56" s="52"/>
      <c r="D56" s="52"/>
      <c r="E56" s="52"/>
      <c r="F56" s="53"/>
      <c r="G56" s="38" t="s">
        <v>3</v>
      </c>
      <c r="H56" s="146" t="s">
        <v>0</v>
      </c>
      <c r="I56" s="143">
        <v>100</v>
      </c>
      <c r="J56" s="144">
        <v>2275386</v>
      </c>
      <c r="K56" s="144">
        <v>2275386</v>
      </c>
    </row>
    <row r="57" spans="1:11" ht="31.2" x14ac:dyDescent="0.3">
      <c r="A57" s="1"/>
      <c r="B57" s="52"/>
      <c r="C57" s="52"/>
      <c r="D57" s="52"/>
      <c r="E57" s="52"/>
      <c r="F57" s="53"/>
      <c r="G57" s="38" t="s">
        <v>2</v>
      </c>
      <c r="H57" s="146"/>
      <c r="I57" s="143">
        <v>200</v>
      </c>
      <c r="J57" s="144"/>
      <c r="K57" s="144"/>
    </row>
    <row r="58" spans="1:11" ht="18" customHeight="1" x14ac:dyDescent="0.3">
      <c r="A58" s="1"/>
      <c r="B58" s="52"/>
      <c r="C58" s="52"/>
      <c r="D58" s="52"/>
      <c r="E58" s="52"/>
      <c r="F58" s="53"/>
      <c r="G58" s="38" t="s">
        <v>198</v>
      </c>
      <c r="H58" s="261" t="s">
        <v>294</v>
      </c>
      <c r="I58" s="143"/>
      <c r="J58" s="152">
        <f>SUM(J59+J61+J63+J65+J68+J70)</f>
        <v>4681595</v>
      </c>
      <c r="K58" s="152">
        <f>SUM(K59+K61+K63+K65+K68+K70)</f>
        <v>4307695</v>
      </c>
    </row>
    <row r="59" spans="1:11" ht="68.25" customHeight="1" x14ac:dyDescent="0.3">
      <c r="A59" s="1"/>
      <c r="B59" s="119"/>
      <c r="C59" s="119"/>
      <c r="D59" s="119"/>
      <c r="E59" s="119"/>
      <c r="F59" s="120"/>
      <c r="G59" s="38" t="s">
        <v>208</v>
      </c>
      <c r="H59" s="146" t="s">
        <v>295</v>
      </c>
      <c r="I59" s="143"/>
      <c r="J59" s="144">
        <f>SUM(J60)</f>
        <v>33997</v>
      </c>
      <c r="K59" s="144">
        <f>SUM(K60)</f>
        <v>21000</v>
      </c>
    </row>
    <row r="60" spans="1:11" ht="46.8" x14ac:dyDescent="0.3">
      <c r="A60" s="1"/>
      <c r="B60" s="119"/>
      <c r="C60" s="119"/>
      <c r="D60" s="119"/>
      <c r="E60" s="119"/>
      <c r="F60" s="120"/>
      <c r="G60" s="38" t="s">
        <v>4</v>
      </c>
      <c r="H60" s="145" t="s">
        <v>0</v>
      </c>
      <c r="I60" s="143">
        <v>600</v>
      </c>
      <c r="J60" s="144">
        <v>33997</v>
      </c>
      <c r="K60" s="144">
        <v>21000</v>
      </c>
    </row>
    <row r="61" spans="1:11" ht="46.8" x14ac:dyDescent="0.3">
      <c r="A61" s="1"/>
      <c r="B61" s="52"/>
      <c r="C61" s="52"/>
      <c r="D61" s="52"/>
      <c r="E61" s="52"/>
      <c r="F61" s="53"/>
      <c r="G61" s="174" t="s">
        <v>200</v>
      </c>
      <c r="H61" s="259" t="s">
        <v>296</v>
      </c>
      <c r="I61" s="143"/>
      <c r="J61" s="144">
        <f>SUM(J62)</f>
        <v>950903</v>
      </c>
      <c r="K61" s="144">
        <f>SUM(K62)</f>
        <v>590000</v>
      </c>
    </row>
    <row r="62" spans="1:11" ht="46.8" x14ac:dyDescent="0.3">
      <c r="A62" s="1"/>
      <c r="B62" s="52"/>
      <c r="C62" s="52"/>
      <c r="D62" s="52"/>
      <c r="E62" s="52"/>
      <c r="F62" s="53"/>
      <c r="G62" s="38" t="s">
        <v>4</v>
      </c>
      <c r="H62" s="154"/>
      <c r="I62" s="143">
        <v>600</v>
      </c>
      <c r="J62" s="144">
        <v>950903</v>
      </c>
      <c r="K62" s="144">
        <v>590000</v>
      </c>
    </row>
    <row r="63" spans="1:11" ht="67.5" customHeight="1" x14ac:dyDescent="0.3">
      <c r="A63" s="1"/>
      <c r="B63" s="52"/>
      <c r="C63" s="52"/>
      <c r="D63" s="52"/>
      <c r="E63" s="52"/>
      <c r="F63" s="53"/>
      <c r="G63" s="38" t="s">
        <v>87</v>
      </c>
      <c r="H63" s="161" t="s">
        <v>297</v>
      </c>
      <c r="I63" s="143"/>
      <c r="J63" s="144">
        <f>SUM(J64)</f>
        <v>508267</v>
      </c>
      <c r="K63" s="144">
        <f>SUM(K64)</f>
        <v>508267</v>
      </c>
    </row>
    <row r="64" spans="1:11" ht="46.8" x14ac:dyDescent="0.3">
      <c r="A64" s="1"/>
      <c r="B64" s="52"/>
      <c r="C64" s="52"/>
      <c r="D64" s="52"/>
      <c r="E64" s="52"/>
      <c r="F64" s="53"/>
      <c r="G64" s="38" t="s">
        <v>4</v>
      </c>
      <c r="H64" s="145" t="s">
        <v>0</v>
      </c>
      <c r="I64" s="143">
        <v>600</v>
      </c>
      <c r="J64" s="144">
        <v>508267</v>
      </c>
      <c r="K64" s="144">
        <v>508267</v>
      </c>
    </row>
    <row r="65" spans="1:11" ht="109.2" x14ac:dyDescent="0.3">
      <c r="A65" s="1"/>
      <c r="B65" s="52"/>
      <c r="C65" s="52"/>
      <c r="D65" s="52"/>
      <c r="E65" s="52"/>
      <c r="F65" s="53"/>
      <c r="G65" s="262" t="s">
        <v>88</v>
      </c>
      <c r="H65" s="263" t="s">
        <v>298</v>
      </c>
      <c r="I65" s="143"/>
      <c r="J65" s="144">
        <f>SUM(J66:J67)</f>
        <v>3128588</v>
      </c>
      <c r="K65" s="144">
        <f>SUM(K66:K67)</f>
        <v>3128588</v>
      </c>
    </row>
    <row r="66" spans="1:11" ht="31.2" x14ac:dyDescent="0.3">
      <c r="A66" s="1"/>
      <c r="B66" s="52"/>
      <c r="C66" s="52"/>
      <c r="D66" s="52"/>
      <c r="E66" s="52"/>
      <c r="F66" s="53"/>
      <c r="G66" s="38" t="s">
        <v>5</v>
      </c>
      <c r="H66" s="145" t="s">
        <v>0</v>
      </c>
      <c r="I66" s="143">
        <v>300</v>
      </c>
      <c r="J66" s="144"/>
      <c r="K66" s="144"/>
    </row>
    <row r="67" spans="1:11" ht="46.8" x14ac:dyDescent="0.3">
      <c r="A67" s="1"/>
      <c r="B67" s="123"/>
      <c r="C67" s="123"/>
      <c r="D67" s="123"/>
      <c r="E67" s="123"/>
      <c r="F67" s="124"/>
      <c r="G67" s="38" t="s">
        <v>4</v>
      </c>
      <c r="H67" s="145" t="s">
        <v>0</v>
      </c>
      <c r="I67" s="143">
        <v>600</v>
      </c>
      <c r="J67" s="153">
        <v>3128588</v>
      </c>
      <c r="K67" s="153">
        <v>3128588</v>
      </c>
    </row>
    <row r="68" spans="1:11" ht="50.25" customHeight="1" x14ac:dyDescent="0.3">
      <c r="A68" s="1"/>
      <c r="B68" s="52"/>
      <c r="C68" s="52"/>
      <c r="D68" s="52"/>
      <c r="E68" s="52"/>
      <c r="F68" s="53"/>
      <c r="G68" s="260" t="s">
        <v>89</v>
      </c>
      <c r="H68" s="155" t="s">
        <v>299</v>
      </c>
      <c r="I68" s="143"/>
      <c r="J68" s="153">
        <f>SUM(J69)</f>
        <v>49867</v>
      </c>
      <c r="K68" s="153">
        <f>SUM(K69)</f>
        <v>49867</v>
      </c>
    </row>
    <row r="69" spans="1:11" ht="31.2" x14ac:dyDescent="0.3">
      <c r="A69" s="1"/>
      <c r="B69" s="52"/>
      <c r="C69" s="52"/>
      <c r="D69" s="52"/>
      <c r="E69" s="52"/>
      <c r="F69" s="53"/>
      <c r="G69" s="38" t="s">
        <v>5</v>
      </c>
      <c r="H69" s="146" t="s">
        <v>0</v>
      </c>
      <c r="I69" s="143">
        <v>300</v>
      </c>
      <c r="J69" s="144">
        <v>49867</v>
      </c>
      <c r="K69" s="144">
        <v>49867</v>
      </c>
    </row>
    <row r="70" spans="1:11" ht="46.8" x14ac:dyDescent="0.3">
      <c r="A70" s="1"/>
      <c r="B70" s="70"/>
      <c r="C70" s="70"/>
      <c r="D70" s="70"/>
      <c r="E70" s="70"/>
      <c r="F70" s="71"/>
      <c r="G70" s="172" t="s">
        <v>179</v>
      </c>
      <c r="H70" s="145" t="s">
        <v>300</v>
      </c>
      <c r="I70" s="156" t="s">
        <v>0</v>
      </c>
      <c r="J70" s="153">
        <f>SUM(J71)</f>
        <v>9973</v>
      </c>
      <c r="K70" s="153">
        <f>SUM(K71)</f>
        <v>9973</v>
      </c>
    </row>
    <row r="71" spans="1:11" ht="31.2" x14ac:dyDescent="0.3">
      <c r="A71" s="1"/>
      <c r="B71" s="70"/>
      <c r="C71" s="70"/>
      <c r="D71" s="70"/>
      <c r="E71" s="70"/>
      <c r="F71" s="71"/>
      <c r="G71" s="37" t="s">
        <v>5</v>
      </c>
      <c r="H71" s="147" t="s">
        <v>0</v>
      </c>
      <c r="I71" s="143">
        <v>300</v>
      </c>
      <c r="J71" s="153">
        <v>9973</v>
      </c>
      <c r="K71" s="153">
        <v>9973</v>
      </c>
    </row>
    <row r="72" spans="1:11" ht="62.4" x14ac:dyDescent="0.3">
      <c r="A72" s="1"/>
      <c r="B72" s="297" t="s">
        <v>37</v>
      </c>
      <c r="C72" s="297"/>
      <c r="D72" s="297"/>
      <c r="E72" s="297"/>
      <c r="F72" s="298"/>
      <c r="G72" s="44" t="s">
        <v>58</v>
      </c>
      <c r="H72" s="160" t="s">
        <v>93</v>
      </c>
      <c r="I72" s="136" t="s">
        <v>0</v>
      </c>
      <c r="J72" s="137">
        <f>SUM(J73+J132+J137)</f>
        <v>345337870</v>
      </c>
      <c r="K72" s="137">
        <f>SUM(K73+K132+K137)</f>
        <v>356991024</v>
      </c>
    </row>
    <row r="73" spans="1:11" ht="62.4" x14ac:dyDescent="0.3">
      <c r="A73" s="1"/>
      <c r="B73" s="303" t="s">
        <v>36</v>
      </c>
      <c r="C73" s="303"/>
      <c r="D73" s="303"/>
      <c r="E73" s="303"/>
      <c r="F73" s="304"/>
      <c r="G73" s="173" t="s">
        <v>168</v>
      </c>
      <c r="H73" s="264" t="s">
        <v>94</v>
      </c>
      <c r="I73" s="158" t="s">
        <v>0</v>
      </c>
      <c r="J73" s="152">
        <f>SUM(J74+J114+J117+J125)</f>
        <v>344944870</v>
      </c>
      <c r="K73" s="152">
        <f>SUM(K74+K114+K117+K125)</f>
        <v>356748024</v>
      </c>
    </row>
    <row r="74" spans="1:11" ht="78" x14ac:dyDescent="0.3">
      <c r="A74" s="1"/>
      <c r="B74" s="54"/>
      <c r="C74" s="54"/>
      <c r="D74" s="54"/>
      <c r="E74" s="54"/>
      <c r="F74" s="55"/>
      <c r="G74" s="265" t="s">
        <v>96</v>
      </c>
      <c r="H74" s="264" t="s">
        <v>95</v>
      </c>
      <c r="I74" s="139"/>
      <c r="J74" s="140">
        <f>SUM(J81+J84+J87+J90+J93+J96+J99+J103+J106+J112+J78+J108+J110+J75)</f>
        <v>189492651</v>
      </c>
      <c r="K74" s="140">
        <f>SUM(K81+K84+K87+K90+K93+K96+K99+K103+K106+K112+K78+K108+K110+K75)</f>
        <v>196712986</v>
      </c>
    </row>
    <row r="75" spans="1:11" ht="46.8" x14ac:dyDescent="0.3">
      <c r="A75" s="1"/>
      <c r="B75" s="242"/>
      <c r="C75" s="242"/>
      <c r="D75" s="242"/>
      <c r="E75" s="242"/>
      <c r="F75" s="243"/>
      <c r="G75" s="113" t="s">
        <v>366</v>
      </c>
      <c r="H75" s="161" t="s">
        <v>367</v>
      </c>
      <c r="I75" s="165"/>
      <c r="J75" s="144">
        <f>SUM(J76:J77)</f>
        <v>1180000</v>
      </c>
      <c r="K75" s="144">
        <f>SUM(K76:K77)</f>
        <v>733000</v>
      </c>
    </row>
    <row r="76" spans="1:11" ht="31.2" x14ac:dyDescent="0.3">
      <c r="A76" s="1"/>
      <c r="B76" s="242"/>
      <c r="C76" s="242"/>
      <c r="D76" s="242"/>
      <c r="E76" s="242"/>
      <c r="F76" s="243"/>
      <c r="G76" s="38" t="s">
        <v>2</v>
      </c>
      <c r="H76" s="146"/>
      <c r="I76" s="143">
        <v>200</v>
      </c>
      <c r="J76" s="153"/>
      <c r="K76" s="153"/>
    </row>
    <row r="77" spans="1:11" ht="31.2" x14ac:dyDescent="0.3">
      <c r="A77" s="1"/>
      <c r="B77" s="242"/>
      <c r="C77" s="242"/>
      <c r="D77" s="242"/>
      <c r="E77" s="242"/>
      <c r="F77" s="243"/>
      <c r="G77" s="38" t="s">
        <v>5</v>
      </c>
      <c r="H77" s="247"/>
      <c r="I77" s="143">
        <v>300</v>
      </c>
      <c r="J77" s="153">
        <v>1180000</v>
      </c>
      <c r="K77" s="153">
        <v>733000</v>
      </c>
    </row>
    <row r="78" spans="1:11" ht="31.2" x14ac:dyDescent="0.3">
      <c r="A78" s="1"/>
      <c r="B78" s="95"/>
      <c r="C78" s="95"/>
      <c r="D78" s="95"/>
      <c r="E78" s="95"/>
      <c r="F78" s="96"/>
      <c r="G78" s="113" t="s">
        <v>194</v>
      </c>
      <c r="H78" s="266" t="s">
        <v>195</v>
      </c>
      <c r="I78" s="139"/>
      <c r="J78" s="144">
        <f>SUM(J79:J80)</f>
        <v>328000</v>
      </c>
      <c r="K78" s="144">
        <f>SUM(K79:K80)</f>
        <v>203000</v>
      </c>
    </row>
    <row r="79" spans="1:11" ht="31.2" x14ac:dyDescent="0.3">
      <c r="A79" s="1"/>
      <c r="B79" s="99"/>
      <c r="C79" s="99"/>
      <c r="D79" s="99"/>
      <c r="E79" s="99"/>
      <c r="F79" s="100"/>
      <c r="G79" s="38" t="s">
        <v>2</v>
      </c>
      <c r="H79" s="146"/>
      <c r="I79" s="143">
        <v>200</v>
      </c>
      <c r="J79" s="153"/>
      <c r="K79" s="153"/>
    </row>
    <row r="80" spans="1:11" ht="31.2" x14ac:dyDescent="0.3">
      <c r="A80" s="1"/>
      <c r="B80" s="95"/>
      <c r="C80" s="95"/>
      <c r="D80" s="95"/>
      <c r="E80" s="95"/>
      <c r="F80" s="96"/>
      <c r="G80" s="38" t="s">
        <v>5</v>
      </c>
      <c r="H80" s="247"/>
      <c r="I80" s="143">
        <v>300</v>
      </c>
      <c r="J80" s="153">
        <v>328000</v>
      </c>
      <c r="K80" s="153">
        <v>203000</v>
      </c>
    </row>
    <row r="81" spans="1:11" ht="66.75" customHeight="1" x14ac:dyDescent="0.3">
      <c r="A81" s="1"/>
      <c r="B81" s="23"/>
      <c r="C81" s="23"/>
      <c r="D81" s="23"/>
      <c r="E81" s="23"/>
      <c r="F81" s="24"/>
      <c r="G81" s="113" t="s">
        <v>97</v>
      </c>
      <c r="H81" s="263" t="s">
        <v>98</v>
      </c>
      <c r="I81" s="143"/>
      <c r="J81" s="144">
        <f>SUM(J82:J83)</f>
        <v>2687158</v>
      </c>
      <c r="K81" s="144">
        <f>SUM(K82:K83)</f>
        <v>2794677</v>
      </c>
    </row>
    <row r="82" spans="1:11" ht="31.2" x14ac:dyDescent="0.3">
      <c r="A82" s="1"/>
      <c r="B82" s="76"/>
      <c r="C82" s="76"/>
      <c r="D82" s="76"/>
      <c r="E82" s="76"/>
      <c r="F82" s="77"/>
      <c r="G82" s="38" t="s">
        <v>2</v>
      </c>
      <c r="H82" s="146"/>
      <c r="I82" s="143">
        <v>200</v>
      </c>
      <c r="J82" s="267"/>
      <c r="K82" s="267"/>
    </row>
    <row r="83" spans="1:11" ht="31.2" x14ac:dyDescent="0.3">
      <c r="A83" s="1"/>
      <c r="B83" s="33"/>
      <c r="C83" s="33"/>
      <c r="D83" s="33"/>
      <c r="E83" s="33"/>
      <c r="F83" s="34"/>
      <c r="G83" s="38" t="s">
        <v>5</v>
      </c>
      <c r="H83" s="146" t="s">
        <v>0</v>
      </c>
      <c r="I83" s="143">
        <v>300</v>
      </c>
      <c r="J83" s="144">
        <v>2687158</v>
      </c>
      <c r="K83" s="144">
        <v>2794677</v>
      </c>
    </row>
    <row r="84" spans="1:11" ht="46.8" x14ac:dyDescent="0.3">
      <c r="A84" s="1"/>
      <c r="B84" s="299" t="s">
        <v>35</v>
      </c>
      <c r="C84" s="299"/>
      <c r="D84" s="299"/>
      <c r="E84" s="299"/>
      <c r="F84" s="300"/>
      <c r="G84" s="38" t="s">
        <v>99</v>
      </c>
      <c r="H84" s="161" t="s">
        <v>100</v>
      </c>
      <c r="I84" s="143" t="s">
        <v>0</v>
      </c>
      <c r="J84" s="144">
        <f>SUM(J85:J86)</f>
        <v>15981306</v>
      </c>
      <c r="K84" s="144">
        <f>SUM(K85:K86)</f>
        <v>15981306</v>
      </c>
    </row>
    <row r="85" spans="1:11" ht="31.2" x14ac:dyDescent="0.3">
      <c r="A85" s="1"/>
      <c r="B85" s="72"/>
      <c r="C85" s="72"/>
      <c r="D85" s="72"/>
      <c r="E85" s="72"/>
      <c r="F85" s="73"/>
      <c r="G85" s="38" t="s">
        <v>2</v>
      </c>
      <c r="H85" s="146"/>
      <c r="I85" s="143">
        <v>200</v>
      </c>
      <c r="J85" s="267"/>
      <c r="K85" s="267"/>
    </row>
    <row r="86" spans="1:11" ht="31.2" x14ac:dyDescent="0.3">
      <c r="A86" s="1"/>
      <c r="B86" s="295">
        <v>500</v>
      </c>
      <c r="C86" s="295"/>
      <c r="D86" s="295"/>
      <c r="E86" s="295"/>
      <c r="F86" s="296"/>
      <c r="G86" s="38" t="s">
        <v>5</v>
      </c>
      <c r="H86" s="146" t="s">
        <v>0</v>
      </c>
      <c r="I86" s="143">
        <v>300</v>
      </c>
      <c r="J86" s="144">
        <v>15981306</v>
      </c>
      <c r="K86" s="144">
        <v>15981306</v>
      </c>
    </row>
    <row r="87" spans="1:11" ht="46.8" x14ac:dyDescent="0.3">
      <c r="A87" s="1"/>
      <c r="B87" s="301" t="s">
        <v>34</v>
      </c>
      <c r="C87" s="301"/>
      <c r="D87" s="301"/>
      <c r="E87" s="301"/>
      <c r="F87" s="302"/>
      <c r="G87" s="38" t="s">
        <v>101</v>
      </c>
      <c r="H87" s="258" t="s">
        <v>211</v>
      </c>
      <c r="I87" s="143" t="s">
        <v>0</v>
      </c>
      <c r="J87" s="144">
        <f>SUM(J88:J89)</f>
        <v>10965000</v>
      </c>
      <c r="K87" s="144">
        <f>SUM(K88:K89)</f>
        <v>10965000</v>
      </c>
    </row>
    <row r="88" spans="1:11" ht="31.2" x14ac:dyDescent="0.3">
      <c r="A88" s="1"/>
      <c r="B88" s="74"/>
      <c r="C88" s="74"/>
      <c r="D88" s="74"/>
      <c r="E88" s="74"/>
      <c r="F88" s="75"/>
      <c r="G88" s="38" t="s">
        <v>2</v>
      </c>
      <c r="H88" s="146"/>
      <c r="I88" s="143">
        <v>200</v>
      </c>
      <c r="J88" s="144"/>
      <c r="K88" s="144"/>
    </row>
    <row r="89" spans="1:11" ht="31.2" x14ac:dyDescent="0.3">
      <c r="A89" s="1"/>
      <c r="B89" s="295">
        <v>500</v>
      </c>
      <c r="C89" s="295"/>
      <c r="D89" s="295"/>
      <c r="E89" s="295"/>
      <c r="F89" s="296"/>
      <c r="G89" s="38" t="s">
        <v>5</v>
      </c>
      <c r="H89" s="146" t="s">
        <v>0</v>
      </c>
      <c r="I89" s="143">
        <v>300</v>
      </c>
      <c r="J89" s="144">
        <v>10965000</v>
      </c>
      <c r="K89" s="144">
        <v>10965000</v>
      </c>
    </row>
    <row r="90" spans="1:11" ht="78" x14ac:dyDescent="0.3">
      <c r="A90" s="1"/>
      <c r="B90" s="301" t="s">
        <v>33</v>
      </c>
      <c r="C90" s="301"/>
      <c r="D90" s="301"/>
      <c r="E90" s="301"/>
      <c r="F90" s="302"/>
      <c r="G90" s="174" t="s">
        <v>102</v>
      </c>
      <c r="H90" s="258" t="s">
        <v>212</v>
      </c>
      <c r="I90" s="143" t="s">
        <v>0</v>
      </c>
      <c r="J90" s="144">
        <f>SUM(J91:J92)</f>
        <v>18638000</v>
      </c>
      <c r="K90" s="144">
        <f>SUM(K91:K92)</f>
        <v>18638000</v>
      </c>
    </row>
    <row r="91" spans="1:11" ht="31.2" x14ac:dyDescent="0.3">
      <c r="A91" s="1"/>
      <c r="B91" s="74"/>
      <c r="C91" s="74"/>
      <c r="D91" s="74"/>
      <c r="E91" s="74"/>
      <c r="F91" s="75"/>
      <c r="G91" s="38" t="s">
        <v>2</v>
      </c>
      <c r="H91" s="146"/>
      <c r="I91" s="143">
        <v>200</v>
      </c>
      <c r="J91" s="144"/>
      <c r="K91" s="144"/>
    </row>
    <row r="92" spans="1:11" ht="31.2" x14ac:dyDescent="0.3">
      <c r="A92" s="1"/>
      <c r="B92" s="295">
        <v>500</v>
      </c>
      <c r="C92" s="295"/>
      <c r="D92" s="295"/>
      <c r="E92" s="295"/>
      <c r="F92" s="296"/>
      <c r="G92" s="38" t="s">
        <v>5</v>
      </c>
      <c r="H92" s="154" t="s">
        <v>0</v>
      </c>
      <c r="I92" s="143">
        <v>300</v>
      </c>
      <c r="J92" s="144">
        <v>18638000</v>
      </c>
      <c r="K92" s="144">
        <v>18638000</v>
      </c>
    </row>
    <row r="93" spans="1:11" ht="81.75" customHeight="1" x14ac:dyDescent="0.3">
      <c r="A93" s="1"/>
      <c r="B93" s="301" t="s">
        <v>32</v>
      </c>
      <c r="C93" s="301"/>
      <c r="D93" s="301"/>
      <c r="E93" s="301"/>
      <c r="F93" s="302"/>
      <c r="G93" s="113" t="s">
        <v>103</v>
      </c>
      <c r="H93" s="161" t="s">
        <v>213</v>
      </c>
      <c r="I93" s="143" t="s">
        <v>0</v>
      </c>
      <c r="J93" s="144">
        <f>SUM(J94:J95)</f>
        <v>29474230</v>
      </c>
      <c r="K93" s="144">
        <f>SUM(K94:K95)</f>
        <v>29474230</v>
      </c>
    </row>
    <row r="94" spans="1:11" ht="31.2" x14ac:dyDescent="0.3">
      <c r="A94" s="1"/>
      <c r="B94" s="74"/>
      <c r="C94" s="74"/>
      <c r="D94" s="74"/>
      <c r="E94" s="74"/>
      <c r="F94" s="75"/>
      <c r="G94" s="38" t="s">
        <v>2</v>
      </c>
      <c r="H94" s="146"/>
      <c r="I94" s="143">
        <v>200</v>
      </c>
      <c r="J94" s="144"/>
      <c r="K94" s="144"/>
    </row>
    <row r="95" spans="1:11" ht="31.2" x14ac:dyDescent="0.3">
      <c r="A95" s="1"/>
      <c r="B95" s="295">
        <v>500</v>
      </c>
      <c r="C95" s="295"/>
      <c r="D95" s="295"/>
      <c r="E95" s="295"/>
      <c r="F95" s="296"/>
      <c r="G95" s="38" t="s">
        <v>5</v>
      </c>
      <c r="H95" s="147" t="s">
        <v>0</v>
      </c>
      <c r="I95" s="143">
        <v>300</v>
      </c>
      <c r="J95" s="144">
        <v>29474230</v>
      </c>
      <c r="K95" s="144">
        <v>29474230</v>
      </c>
    </row>
    <row r="96" spans="1:11" ht="15.6" x14ac:dyDescent="0.3">
      <c r="A96" s="1"/>
      <c r="B96" s="301" t="s">
        <v>31</v>
      </c>
      <c r="C96" s="301"/>
      <c r="D96" s="301"/>
      <c r="E96" s="301"/>
      <c r="F96" s="302"/>
      <c r="G96" s="268" t="s">
        <v>104</v>
      </c>
      <c r="H96" s="258" t="s">
        <v>214</v>
      </c>
      <c r="I96" s="143" t="s">
        <v>0</v>
      </c>
      <c r="J96" s="144">
        <f>SUM(J97:J98)</f>
        <v>11438759</v>
      </c>
      <c r="K96" s="144">
        <f>SUM(K97:K98)</f>
        <v>11438759</v>
      </c>
    </row>
    <row r="97" spans="1:11" ht="31.2" x14ac:dyDescent="0.3">
      <c r="A97" s="1"/>
      <c r="B97" s="74"/>
      <c r="C97" s="74"/>
      <c r="D97" s="74"/>
      <c r="E97" s="74"/>
      <c r="F97" s="75"/>
      <c r="G97" s="38" t="s">
        <v>2</v>
      </c>
      <c r="H97" s="146"/>
      <c r="I97" s="143">
        <v>200</v>
      </c>
      <c r="J97" s="144"/>
      <c r="K97" s="144"/>
    </row>
    <row r="98" spans="1:11" ht="31.2" x14ac:dyDescent="0.3">
      <c r="A98" s="1"/>
      <c r="B98" s="295">
        <v>500</v>
      </c>
      <c r="C98" s="295"/>
      <c r="D98" s="295"/>
      <c r="E98" s="295"/>
      <c r="F98" s="296"/>
      <c r="G98" s="39" t="s">
        <v>5</v>
      </c>
      <c r="H98" s="147" t="s">
        <v>0</v>
      </c>
      <c r="I98" s="143">
        <v>300</v>
      </c>
      <c r="J98" s="144">
        <v>11438759</v>
      </c>
      <c r="K98" s="144">
        <v>11438759</v>
      </c>
    </row>
    <row r="99" spans="1:11" ht="46.8" x14ac:dyDescent="0.3">
      <c r="A99" s="1"/>
      <c r="B99" s="301" t="s">
        <v>30</v>
      </c>
      <c r="C99" s="301"/>
      <c r="D99" s="301"/>
      <c r="E99" s="301"/>
      <c r="F99" s="302"/>
      <c r="G99" s="174" t="s">
        <v>105</v>
      </c>
      <c r="H99" s="258" t="s">
        <v>215</v>
      </c>
      <c r="I99" s="143" t="s">
        <v>0</v>
      </c>
      <c r="J99" s="144">
        <f>SUM(J100:J102)</f>
        <v>9313970</v>
      </c>
      <c r="K99" s="144">
        <f>SUM(K100:K102)</f>
        <v>9313970</v>
      </c>
    </row>
    <row r="100" spans="1:11" ht="93.6" x14ac:dyDescent="0.3">
      <c r="A100" s="1"/>
      <c r="B100" s="9"/>
      <c r="C100" s="9"/>
      <c r="D100" s="9"/>
      <c r="E100" s="9"/>
      <c r="F100" s="10"/>
      <c r="G100" s="37" t="s">
        <v>3</v>
      </c>
      <c r="H100" s="149" t="s">
        <v>0</v>
      </c>
      <c r="I100" s="143">
        <v>100</v>
      </c>
      <c r="J100" s="144"/>
      <c r="K100" s="144"/>
    </row>
    <row r="101" spans="1:11" ht="31.2" x14ac:dyDescent="0.3">
      <c r="A101" s="1"/>
      <c r="B101" s="9"/>
      <c r="C101" s="9"/>
      <c r="D101" s="9"/>
      <c r="E101" s="9"/>
      <c r="F101" s="10"/>
      <c r="G101" s="38" t="s">
        <v>2</v>
      </c>
      <c r="H101" s="146"/>
      <c r="I101" s="143">
        <v>200</v>
      </c>
      <c r="J101" s="144"/>
      <c r="K101" s="144"/>
    </row>
    <row r="102" spans="1:11" ht="15.6" x14ac:dyDescent="0.3">
      <c r="A102" s="1"/>
      <c r="B102" s="295">
        <v>500</v>
      </c>
      <c r="C102" s="295"/>
      <c r="D102" s="295"/>
      <c r="E102" s="295"/>
      <c r="F102" s="296"/>
      <c r="G102" s="38" t="s">
        <v>1</v>
      </c>
      <c r="H102" s="146" t="s">
        <v>0</v>
      </c>
      <c r="I102" s="143">
        <v>800</v>
      </c>
      <c r="J102" s="144">
        <v>9313970</v>
      </c>
      <c r="K102" s="144">
        <v>9313970</v>
      </c>
    </row>
    <row r="103" spans="1:11" ht="46.8" x14ac:dyDescent="0.3">
      <c r="A103" s="1"/>
      <c r="B103" s="56"/>
      <c r="C103" s="56"/>
      <c r="D103" s="56"/>
      <c r="E103" s="56"/>
      <c r="F103" s="57"/>
      <c r="G103" s="260" t="s">
        <v>106</v>
      </c>
      <c r="H103" s="263" t="s">
        <v>216</v>
      </c>
      <c r="I103" s="143" t="s">
        <v>0</v>
      </c>
      <c r="J103" s="144">
        <f>SUM(J104:J105)</f>
        <v>17156000</v>
      </c>
      <c r="K103" s="144">
        <f>SUM(K104:K105)</f>
        <v>17156000</v>
      </c>
    </row>
    <row r="104" spans="1:11" ht="31.2" x14ac:dyDescent="0.3">
      <c r="A104" s="1"/>
      <c r="B104" s="212"/>
      <c r="C104" s="212"/>
      <c r="D104" s="212"/>
      <c r="E104" s="212"/>
      <c r="F104" s="213"/>
      <c r="G104" s="38" t="s">
        <v>2</v>
      </c>
      <c r="H104" s="146"/>
      <c r="I104" s="143">
        <v>200</v>
      </c>
      <c r="J104" s="144"/>
      <c r="K104" s="144"/>
    </row>
    <row r="105" spans="1:11" ht="31.2" x14ac:dyDescent="0.3">
      <c r="A105" s="1"/>
      <c r="B105" s="56"/>
      <c r="C105" s="56"/>
      <c r="D105" s="56"/>
      <c r="E105" s="56"/>
      <c r="F105" s="57"/>
      <c r="G105" s="38" t="s">
        <v>5</v>
      </c>
      <c r="H105" s="146" t="s">
        <v>0</v>
      </c>
      <c r="I105" s="143">
        <v>300</v>
      </c>
      <c r="J105" s="144">
        <v>17156000</v>
      </c>
      <c r="K105" s="144">
        <v>17156000</v>
      </c>
    </row>
    <row r="106" spans="1:11" ht="84" customHeight="1" x14ac:dyDescent="0.3">
      <c r="A106" s="1"/>
      <c r="B106" s="111"/>
      <c r="C106" s="111"/>
      <c r="D106" s="111"/>
      <c r="E106" s="111"/>
      <c r="F106" s="112"/>
      <c r="G106" s="38" t="s">
        <v>186</v>
      </c>
      <c r="H106" s="146" t="s">
        <v>217</v>
      </c>
      <c r="I106" s="143"/>
      <c r="J106" s="144">
        <f>SUM(J107)</f>
        <v>9687</v>
      </c>
      <c r="K106" s="144">
        <f>SUM(K107)</f>
        <v>9687</v>
      </c>
    </row>
    <row r="107" spans="1:11" ht="31.2" x14ac:dyDescent="0.3">
      <c r="A107" s="1"/>
      <c r="B107" s="111"/>
      <c r="C107" s="111"/>
      <c r="D107" s="111"/>
      <c r="E107" s="111"/>
      <c r="F107" s="112"/>
      <c r="G107" s="38" t="s">
        <v>2</v>
      </c>
      <c r="H107" s="146"/>
      <c r="I107" s="143">
        <v>200</v>
      </c>
      <c r="J107" s="144">
        <v>9687</v>
      </c>
      <c r="K107" s="144">
        <v>9687</v>
      </c>
    </row>
    <row r="108" spans="1:11" ht="69.75" customHeight="1" x14ac:dyDescent="0.3">
      <c r="A108" s="1"/>
      <c r="B108" s="198"/>
      <c r="C108" s="198"/>
      <c r="D108" s="198"/>
      <c r="E108" s="198"/>
      <c r="F108" s="199"/>
      <c r="G108" s="38" t="s">
        <v>250</v>
      </c>
      <c r="H108" s="146" t="s">
        <v>251</v>
      </c>
      <c r="I108" s="143"/>
      <c r="J108" s="144">
        <f>SUM(J109)</f>
        <v>887184</v>
      </c>
      <c r="K108" s="144">
        <f>SUM(K109)</f>
        <v>983288</v>
      </c>
    </row>
    <row r="109" spans="1:11" ht="31.2" x14ac:dyDescent="0.3">
      <c r="A109" s="1"/>
      <c r="B109" s="198"/>
      <c r="C109" s="198"/>
      <c r="D109" s="198"/>
      <c r="E109" s="198"/>
      <c r="F109" s="199"/>
      <c r="G109" s="38" t="s">
        <v>2</v>
      </c>
      <c r="H109" s="146"/>
      <c r="I109" s="143">
        <v>200</v>
      </c>
      <c r="J109" s="144">
        <v>887184</v>
      </c>
      <c r="K109" s="144">
        <v>983288</v>
      </c>
    </row>
    <row r="110" spans="1:11" ht="46.8" x14ac:dyDescent="0.3">
      <c r="A110" s="1"/>
      <c r="B110" s="192"/>
      <c r="C110" s="192"/>
      <c r="D110" s="192"/>
      <c r="E110" s="192"/>
      <c r="F110" s="193"/>
      <c r="G110" s="38" t="s">
        <v>247</v>
      </c>
      <c r="H110" s="146" t="s">
        <v>248</v>
      </c>
      <c r="I110" s="143"/>
      <c r="J110" s="144">
        <f>SUM(J111)</f>
        <v>70871233</v>
      </c>
      <c r="K110" s="144">
        <f>SUM(K111)</f>
        <v>78465852</v>
      </c>
    </row>
    <row r="111" spans="1:11" ht="31.2" x14ac:dyDescent="0.3">
      <c r="A111" s="1"/>
      <c r="B111" s="192"/>
      <c r="C111" s="192"/>
      <c r="D111" s="192"/>
      <c r="E111" s="192"/>
      <c r="F111" s="193"/>
      <c r="G111" s="38" t="s">
        <v>5</v>
      </c>
      <c r="H111" s="146" t="s">
        <v>0</v>
      </c>
      <c r="I111" s="143">
        <v>300</v>
      </c>
      <c r="J111" s="144">
        <v>70871233</v>
      </c>
      <c r="K111" s="144">
        <v>78465852</v>
      </c>
    </row>
    <row r="112" spans="1:11" ht="62.4" x14ac:dyDescent="0.3">
      <c r="A112" s="1"/>
      <c r="B112" s="121"/>
      <c r="C112" s="121"/>
      <c r="D112" s="121"/>
      <c r="E112" s="121"/>
      <c r="F112" s="122"/>
      <c r="G112" s="38" t="s">
        <v>187</v>
      </c>
      <c r="H112" s="146" t="s">
        <v>188</v>
      </c>
      <c r="I112" s="143"/>
      <c r="J112" s="144">
        <f>SUM(J113)</f>
        <v>562124</v>
      </c>
      <c r="K112" s="144">
        <f>SUM(K113)</f>
        <v>556217</v>
      </c>
    </row>
    <row r="113" spans="1:11" ht="31.2" x14ac:dyDescent="0.3">
      <c r="A113" s="1"/>
      <c r="B113" s="121"/>
      <c r="C113" s="121"/>
      <c r="D113" s="121"/>
      <c r="E113" s="121"/>
      <c r="F113" s="122"/>
      <c r="G113" s="39" t="s">
        <v>5</v>
      </c>
      <c r="H113" s="146" t="s">
        <v>0</v>
      </c>
      <c r="I113" s="143">
        <v>300</v>
      </c>
      <c r="J113" s="144">
        <v>562124</v>
      </c>
      <c r="K113" s="144">
        <v>556217</v>
      </c>
    </row>
    <row r="114" spans="1:11" ht="62.4" x14ac:dyDescent="0.3">
      <c r="A114" s="1"/>
      <c r="B114" s="56"/>
      <c r="C114" s="56"/>
      <c r="D114" s="56"/>
      <c r="E114" s="56"/>
      <c r="F114" s="57"/>
      <c r="G114" s="42" t="s">
        <v>107</v>
      </c>
      <c r="H114" s="269" t="s">
        <v>108</v>
      </c>
      <c r="I114" s="158"/>
      <c r="J114" s="152">
        <f>SUM(J115)</f>
        <v>82485967</v>
      </c>
      <c r="K114" s="152">
        <f>SUM(K115)</f>
        <v>82485967</v>
      </c>
    </row>
    <row r="115" spans="1:11" ht="109.5" customHeight="1" x14ac:dyDescent="0.3">
      <c r="A115" s="1"/>
      <c r="B115" s="56"/>
      <c r="C115" s="56"/>
      <c r="D115" s="56"/>
      <c r="E115" s="56"/>
      <c r="F115" s="57"/>
      <c r="G115" s="260" t="s">
        <v>109</v>
      </c>
      <c r="H115" s="270" t="s">
        <v>218</v>
      </c>
      <c r="I115" s="143"/>
      <c r="J115" s="144">
        <f>SUM(J116:J116)</f>
        <v>82485967</v>
      </c>
      <c r="K115" s="144">
        <f>SUM(K116:K116)</f>
        <v>82485967</v>
      </c>
    </row>
    <row r="116" spans="1:11" ht="46.8" x14ac:dyDescent="0.3">
      <c r="A116" s="1"/>
      <c r="B116" s="56"/>
      <c r="C116" s="56"/>
      <c r="D116" s="56"/>
      <c r="E116" s="56"/>
      <c r="F116" s="57"/>
      <c r="G116" s="38" t="s">
        <v>4</v>
      </c>
      <c r="H116" s="145"/>
      <c r="I116" s="143">
        <v>600</v>
      </c>
      <c r="J116" s="144">
        <v>82485967</v>
      </c>
      <c r="K116" s="144">
        <v>82485967</v>
      </c>
    </row>
    <row r="117" spans="1:11" ht="62.4" x14ac:dyDescent="0.3">
      <c r="A117" s="1"/>
      <c r="B117" s="56"/>
      <c r="C117" s="56"/>
      <c r="D117" s="56"/>
      <c r="E117" s="56"/>
      <c r="F117" s="57"/>
      <c r="G117" s="246" t="s">
        <v>110</v>
      </c>
      <c r="H117" s="269" t="s">
        <v>111</v>
      </c>
      <c r="I117" s="158"/>
      <c r="J117" s="152">
        <f>SUM(J118+J123+J121)</f>
        <v>14413339</v>
      </c>
      <c r="K117" s="152">
        <f>SUM(K118+K123+K121)</f>
        <v>14413339</v>
      </c>
    </row>
    <row r="118" spans="1:11" ht="31.2" x14ac:dyDescent="0.3">
      <c r="A118" s="1"/>
      <c r="B118" s="301" t="s">
        <v>29</v>
      </c>
      <c r="C118" s="301"/>
      <c r="D118" s="301"/>
      <c r="E118" s="301"/>
      <c r="F118" s="302"/>
      <c r="G118" s="174" t="s">
        <v>112</v>
      </c>
      <c r="H118" s="161" t="s">
        <v>113</v>
      </c>
      <c r="I118" s="143" t="s">
        <v>0</v>
      </c>
      <c r="J118" s="144">
        <f>SUM(J119:J120)</f>
        <v>2248000</v>
      </c>
      <c r="K118" s="144">
        <f>SUM(K119:K120)</f>
        <v>2248000</v>
      </c>
    </row>
    <row r="119" spans="1:11" ht="31.2" x14ac:dyDescent="0.3">
      <c r="A119" s="1"/>
      <c r="B119" s="74"/>
      <c r="C119" s="74"/>
      <c r="D119" s="74"/>
      <c r="E119" s="74"/>
      <c r="F119" s="75"/>
      <c r="G119" s="38" t="s">
        <v>2</v>
      </c>
      <c r="H119" s="146"/>
      <c r="I119" s="143">
        <v>200</v>
      </c>
      <c r="J119" s="144"/>
      <c r="K119" s="144"/>
    </row>
    <row r="120" spans="1:11" ht="31.2" x14ac:dyDescent="0.3">
      <c r="A120" s="1"/>
      <c r="B120" s="295">
        <v>500</v>
      </c>
      <c r="C120" s="295"/>
      <c r="D120" s="295"/>
      <c r="E120" s="295"/>
      <c r="F120" s="296"/>
      <c r="G120" s="38" t="s">
        <v>5</v>
      </c>
      <c r="H120" s="146" t="s">
        <v>0</v>
      </c>
      <c r="I120" s="143">
        <v>300</v>
      </c>
      <c r="J120" s="144">
        <v>2248000</v>
      </c>
      <c r="K120" s="144">
        <v>2248000</v>
      </c>
    </row>
    <row r="121" spans="1:11" ht="82.5" customHeight="1" x14ac:dyDescent="0.3">
      <c r="A121" s="1"/>
      <c r="B121" s="202"/>
      <c r="C121" s="202"/>
      <c r="D121" s="202"/>
      <c r="E121" s="202"/>
      <c r="F121" s="203"/>
      <c r="G121" s="38" t="s">
        <v>254</v>
      </c>
      <c r="H121" s="146" t="s">
        <v>255</v>
      </c>
      <c r="I121" s="143"/>
      <c r="J121" s="144">
        <f t="shared" ref="J121:K121" si="0">SUM(J122)</f>
        <v>179783</v>
      </c>
      <c r="K121" s="144">
        <f t="shared" si="0"/>
        <v>179783</v>
      </c>
    </row>
    <row r="122" spans="1:11" ht="31.2" x14ac:dyDescent="0.3">
      <c r="A122" s="1"/>
      <c r="B122" s="202"/>
      <c r="C122" s="202"/>
      <c r="D122" s="202"/>
      <c r="E122" s="202"/>
      <c r="F122" s="203"/>
      <c r="G122" s="38" t="s">
        <v>2</v>
      </c>
      <c r="H122" s="146"/>
      <c r="I122" s="143">
        <v>200</v>
      </c>
      <c r="J122" s="144">
        <v>179783</v>
      </c>
      <c r="K122" s="144">
        <v>179783</v>
      </c>
    </row>
    <row r="123" spans="1:11" ht="78" x14ac:dyDescent="0.3">
      <c r="A123" s="1"/>
      <c r="B123" s="202"/>
      <c r="C123" s="202"/>
      <c r="D123" s="202"/>
      <c r="E123" s="202"/>
      <c r="F123" s="203"/>
      <c r="G123" s="38" t="s">
        <v>252</v>
      </c>
      <c r="H123" s="146" t="s">
        <v>253</v>
      </c>
      <c r="I123" s="143"/>
      <c r="J123" s="144">
        <f>SUM(J124:J124)</f>
        <v>11985556</v>
      </c>
      <c r="K123" s="144">
        <f>SUM(K124:K124)</f>
        <v>11985556</v>
      </c>
    </row>
    <row r="124" spans="1:11" ht="31.2" x14ac:dyDescent="0.3">
      <c r="A124" s="1"/>
      <c r="B124" s="202"/>
      <c r="C124" s="202"/>
      <c r="D124" s="202"/>
      <c r="E124" s="202"/>
      <c r="F124" s="203"/>
      <c r="G124" s="38" t="s">
        <v>5</v>
      </c>
      <c r="H124" s="146" t="s">
        <v>0</v>
      </c>
      <c r="I124" s="143">
        <v>300</v>
      </c>
      <c r="J124" s="144">
        <v>11985556</v>
      </c>
      <c r="K124" s="144">
        <v>11985556</v>
      </c>
    </row>
    <row r="125" spans="1:11" ht="46.8" x14ac:dyDescent="0.3">
      <c r="A125" s="1"/>
      <c r="B125" s="175"/>
      <c r="C125" s="176"/>
      <c r="D125" s="176"/>
      <c r="E125" s="176"/>
      <c r="F125" s="176"/>
      <c r="G125" s="37" t="s">
        <v>229</v>
      </c>
      <c r="H125" s="149" t="s">
        <v>230</v>
      </c>
      <c r="I125" s="143"/>
      <c r="J125" s="144">
        <f>SUM(J126+J128+J130)</f>
        <v>58552913</v>
      </c>
      <c r="K125" s="144">
        <f>SUM(K126+K128+K130)</f>
        <v>63135732</v>
      </c>
    </row>
    <row r="126" spans="1:11" ht="62.4" x14ac:dyDescent="0.3">
      <c r="A126" s="1"/>
      <c r="B126" s="175"/>
      <c r="C126" s="176"/>
      <c r="D126" s="176"/>
      <c r="E126" s="176"/>
      <c r="F126" s="176"/>
      <c r="G126" s="37" t="s">
        <v>231</v>
      </c>
      <c r="H126" s="149" t="s">
        <v>232</v>
      </c>
      <c r="I126" s="143"/>
      <c r="J126" s="144">
        <f>SUM(J127:J127)</f>
        <v>29140764</v>
      </c>
      <c r="K126" s="144">
        <f>SUM(K127:K127)</f>
        <v>30915276</v>
      </c>
    </row>
    <row r="127" spans="1:11" ht="31.2" x14ac:dyDescent="0.3">
      <c r="A127" s="1"/>
      <c r="B127" s="175"/>
      <c r="C127" s="176"/>
      <c r="D127" s="176"/>
      <c r="E127" s="176"/>
      <c r="F127" s="176"/>
      <c r="G127" s="38" t="s">
        <v>5</v>
      </c>
      <c r="H127" s="146" t="s">
        <v>0</v>
      </c>
      <c r="I127" s="143">
        <v>300</v>
      </c>
      <c r="J127" s="144">
        <v>29140764</v>
      </c>
      <c r="K127" s="144">
        <v>30915276</v>
      </c>
    </row>
    <row r="128" spans="1:11" ht="78" x14ac:dyDescent="0.3">
      <c r="A128" s="1"/>
      <c r="B128" s="175"/>
      <c r="C128" s="176"/>
      <c r="D128" s="176"/>
      <c r="E128" s="176"/>
      <c r="F128" s="176"/>
      <c r="G128" s="37" t="s">
        <v>233</v>
      </c>
      <c r="H128" s="149" t="s">
        <v>234</v>
      </c>
      <c r="I128" s="143"/>
      <c r="J128" s="144">
        <f>SUM(J129:J129)</f>
        <v>29050149</v>
      </c>
      <c r="K128" s="144">
        <f>SUM(K129:K129)</f>
        <v>31812456</v>
      </c>
    </row>
    <row r="129" spans="1:11" ht="31.2" x14ac:dyDescent="0.3">
      <c r="A129" s="1"/>
      <c r="B129" s="175"/>
      <c r="C129" s="176"/>
      <c r="D129" s="176"/>
      <c r="E129" s="176"/>
      <c r="F129" s="176"/>
      <c r="G129" s="38" t="s">
        <v>5</v>
      </c>
      <c r="H129" s="146" t="s">
        <v>0</v>
      </c>
      <c r="I129" s="143">
        <v>300</v>
      </c>
      <c r="J129" s="144">
        <v>29050149</v>
      </c>
      <c r="K129" s="144">
        <v>31812456</v>
      </c>
    </row>
    <row r="130" spans="1:11" ht="93.6" x14ac:dyDescent="0.3">
      <c r="A130" s="1"/>
      <c r="B130" s="189"/>
      <c r="C130" s="176"/>
      <c r="D130" s="176"/>
      <c r="E130" s="176"/>
      <c r="F130" s="176"/>
      <c r="G130" s="39" t="s">
        <v>185</v>
      </c>
      <c r="H130" s="146" t="s">
        <v>240</v>
      </c>
      <c r="I130" s="143"/>
      <c r="J130" s="144">
        <f>SUM(J131)</f>
        <v>362000</v>
      </c>
      <c r="K130" s="144">
        <f>SUM(K131)</f>
        <v>408000</v>
      </c>
    </row>
    <row r="131" spans="1:11" ht="31.2" x14ac:dyDescent="0.3">
      <c r="A131" s="1"/>
      <c r="B131" s="189"/>
      <c r="C131" s="176"/>
      <c r="D131" s="176"/>
      <c r="E131" s="176"/>
      <c r="F131" s="176"/>
      <c r="G131" s="38" t="s">
        <v>2</v>
      </c>
      <c r="H131" s="146"/>
      <c r="I131" s="143">
        <v>200</v>
      </c>
      <c r="J131" s="144">
        <v>362000</v>
      </c>
      <c r="K131" s="144">
        <v>408000</v>
      </c>
    </row>
    <row r="132" spans="1:11" ht="78" x14ac:dyDescent="0.3">
      <c r="A132" s="1"/>
      <c r="B132" s="56"/>
      <c r="C132" s="56"/>
      <c r="D132" s="56"/>
      <c r="E132" s="56"/>
      <c r="F132" s="57"/>
      <c r="G132" s="173" t="s">
        <v>169</v>
      </c>
      <c r="H132" s="264" t="s">
        <v>114</v>
      </c>
      <c r="I132" s="158"/>
      <c r="J132" s="152">
        <f>SUM(J133)</f>
        <v>65000</v>
      </c>
      <c r="K132" s="152">
        <f>SUM(K133)</f>
        <v>40000</v>
      </c>
    </row>
    <row r="133" spans="1:11" ht="156" x14ac:dyDescent="0.3">
      <c r="A133" s="1"/>
      <c r="B133" s="56"/>
      <c r="C133" s="56"/>
      <c r="D133" s="56"/>
      <c r="E133" s="56"/>
      <c r="F133" s="57"/>
      <c r="G133" s="173" t="s">
        <v>262</v>
      </c>
      <c r="H133" s="261" t="s">
        <v>115</v>
      </c>
      <c r="I133" s="143"/>
      <c r="J133" s="152">
        <f>SUM(J134)</f>
        <v>65000</v>
      </c>
      <c r="K133" s="152">
        <f>SUM(K134)</f>
        <v>40000</v>
      </c>
    </row>
    <row r="134" spans="1:11" ht="93.6" x14ac:dyDescent="0.3">
      <c r="A134" s="1"/>
      <c r="B134" s="56"/>
      <c r="C134" s="56"/>
      <c r="D134" s="56"/>
      <c r="E134" s="56"/>
      <c r="F134" s="57"/>
      <c r="G134" s="260" t="s">
        <v>210</v>
      </c>
      <c r="H134" s="258" t="s">
        <v>116</v>
      </c>
      <c r="I134" s="143"/>
      <c r="J134" s="144">
        <f>SUM(J135:J136)</f>
        <v>65000</v>
      </c>
      <c r="K134" s="144">
        <f>SUM(K135:K136)</f>
        <v>40000</v>
      </c>
    </row>
    <row r="135" spans="1:11" ht="31.2" x14ac:dyDescent="0.3">
      <c r="A135" s="1"/>
      <c r="B135" s="21"/>
      <c r="C135" s="21"/>
      <c r="D135" s="21"/>
      <c r="E135" s="21"/>
      <c r="F135" s="22"/>
      <c r="G135" s="38" t="s">
        <v>2</v>
      </c>
      <c r="H135" s="146"/>
      <c r="I135" s="143">
        <v>200</v>
      </c>
      <c r="J135" s="144">
        <v>65000</v>
      </c>
      <c r="K135" s="144">
        <v>40000</v>
      </c>
    </row>
    <row r="136" spans="1:11" ht="46.8" x14ac:dyDescent="0.3">
      <c r="A136" s="1"/>
      <c r="B136" s="228"/>
      <c r="C136" s="228"/>
      <c r="D136" s="228"/>
      <c r="E136" s="228"/>
      <c r="F136" s="229"/>
      <c r="G136" s="38" t="s">
        <v>4</v>
      </c>
      <c r="H136" s="162"/>
      <c r="I136" s="143">
        <v>600</v>
      </c>
      <c r="J136" s="144"/>
      <c r="K136" s="144"/>
    </row>
    <row r="137" spans="1:11" ht="62.4" x14ac:dyDescent="0.3">
      <c r="A137" s="1"/>
      <c r="B137" s="101"/>
      <c r="C137" s="101"/>
      <c r="D137" s="101"/>
      <c r="E137" s="101"/>
      <c r="F137" s="102"/>
      <c r="G137" s="42" t="s">
        <v>368</v>
      </c>
      <c r="H137" s="157" t="s">
        <v>117</v>
      </c>
      <c r="I137" s="158"/>
      <c r="J137" s="144">
        <f t="shared" ref="J137:K139" si="1">SUM(J138)</f>
        <v>328000</v>
      </c>
      <c r="K137" s="144">
        <f t="shared" si="1"/>
        <v>203000</v>
      </c>
    </row>
    <row r="138" spans="1:11" ht="78" x14ac:dyDescent="0.3">
      <c r="A138" s="1"/>
      <c r="B138" s="101"/>
      <c r="C138" s="101"/>
      <c r="D138" s="101"/>
      <c r="E138" s="101"/>
      <c r="F138" s="102"/>
      <c r="G138" s="42" t="s">
        <v>370</v>
      </c>
      <c r="H138" s="157" t="s">
        <v>369</v>
      </c>
      <c r="I138" s="158"/>
      <c r="J138" s="152">
        <f t="shared" si="1"/>
        <v>328000</v>
      </c>
      <c r="K138" s="152">
        <f t="shared" si="1"/>
        <v>203000</v>
      </c>
    </row>
    <row r="139" spans="1:11" ht="97.5" customHeight="1" x14ac:dyDescent="0.3">
      <c r="A139" s="1"/>
      <c r="B139" s="101"/>
      <c r="C139" s="101"/>
      <c r="D139" s="101"/>
      <c r="E139" s="101"/>
      <c r="F139" s="102"/>
      <c r="G139" s="38" t="s">
        <v>371</v>
      </c>
      <c r="H139" s="145" t="s">
        <v>372</v>
      </c>
      <c r="I139" s="143"/>
      <c r="J139" s="152">
        <f t="shared" si="1"/>
        <v>328000</v>
      </c>
      <c r="K139" s="152">
        <f t="shared" si="1"/>
        <v>203000</v>
      </c>
    </row>
    <row r="140" spans="1:11" ht="46.8" x14ac:dyDescent="0.3">
      <c r="A140" s="1"/>
      <c r="B140" s="101"/>
      <c r="C140" s="101"/>
      <c r="D140" s="101"/>
      <c r="E140" s="101"/>
      <c r="F140" s="102"/>
      <c r="G140" s="38" t="s">
        <v>4</v>
      </c>
      <c r="H140" s="162"/>
      <c r="I140" s="143">
        <v>600</v>
      </c>
      <c r="J140" s="144">
        <v>328000</v>
      </c>
      <c r="K140" s="144">
        <v>203000</v>
      </c>
    </row>
    <row r="141" spans="1:11" ht="78" x14ac:dyDescent="0.3">
      <c r="A141" s="1"/>
      <c r="B141" s="297" t="s">
        <v>28</v>
      </c>
      <c r="C141" s="297"/>
      <c r="D141" s="297"/>
      <c r="E141" s="297"/>
      <c r="F141" s="298"/>
      <c r="G141" s="177" t="s">
        <v>59</v>
      </c>
      <c r="H141" s="271" t="s">
        <v>118</v>
      </c>
      <c r="I141" s="136" t="s">
        <v>0</v>
      </c>
      <c r="J141" s="137">
        <f>SUM(J151+J142+J155)</f>
        <v>90000</v>
      </c>
      <c r="K141" s="137">
        <f>SUM(K151+K142+K155)</f>
        <v>60000</v>
      </c>
    </row>
    <row r="142" spans="1:11" ht="78" x14ac:dyDescent="0.3">
      <c r="A142" s="1"/>
      <c r="B142" s="190"/>
      <c r="C142" s="190"/>
      <c r="D142" s="190"/>
      <c r="E142" s="190"/>
      <c r="F142" s="191"/>
      <c r="G142" s="173" t="s">
        <v>385</v>
      </c>
      <c r="H142" s="272" t="s">
        <v>241</v>
      </c>
      <c r="I142" s="158"/>
      <c r="J142" s="152">
        <f>SUM(J147+J143)</f>
        <v>30000</v>
      </c>
      <c r="K142" s="152">
        <f>SUM(K147+K143)</f>
        <v>20000</v>
      </c>
    </row>
    <row r="143" spans="1:11" ht="31.2" x14ac:dyDescent="0.3">
      <c r="A143" s="1"/>
      <c r="B143" s="218"/>
      <c r="C143" s="218"/>
      <c r="D143" s="218"/>
      <c r="E143" s="218"/>
      <c r="F143" s="219"/>
      <c r="G143" s="173" t="s">
        <v>242</v>
      </c>
      <c r="H143" s="272" t="s">
        <v>272</v>
      </c>
      <c r="I143" s="158"/>
      <c r="J143" s="152">
        <f>SUM(J144)</f>
        <v>30000</v>
      </c>
      <c r="K143" s="152">
        <f>SUM(K144)</f>
        <v>20000</v>
      </c>
    </row>
    <row r="144" spans="1:11" ht="82.5" customHeight="1" x14ac:dyDescent="0.3">
      <c r="A144" s="1"/>
      <c r="B144" s="218"/>
      <c r="C144" s="218"/>
      <c r="D144" s="218"/>
      <c r="E144" s="218"/>
      <c r="F144" s="219"/>
      <c r="G144" s="174" t="s">
        <v>273</v>
      </c>
      <c r="H144" s="88" t="s">
        <v>274</v>
      </c>
      <c r="I144" s="158"/>
      <c r="J144" s="144">
        <f>SUM(J145+J146)</f>
        <v>30000</v>
      </c>
      <c r="K144" s="144">
        <f>SUM(K145+K146)</f>
        <v>20000</v>
      </c>
    </row>
    <row r="145" spans="1:11" ht="31.2" x14ac:dyDescent="0.3">
      <c r="A145" s="1"/>
      <c r="B145" s="218"/>
      <c r="C145" s="218"/>
      <c r="D145" s="218"/>
      <c r="E145" s="218"/>
      <c r="F145" s="219"/>
      <c r="G145" s="40" t="s">
        <v>2</v>
      </c>
      <c r="H145" s="151" t="s">
        <v>0</v>
      </c>
      <c r="I145" s="163">
        <v>200</v>
      </c>
      <c r="J145" s="144">
        <v>30000</v>
      </c>
      <c r="K145" s="144">
        <v>20000</v>
      </c>
    </row>
    <row r="146" spans="1:11" ht="46.8" x14ac:dyDescent="0.3">
      <c r="A146" s="1"/>
      <c r="B146" s="218"/>
      <c r="C146" s="218"/>
      <c r="D146" s="218"/>
      <c r="E146" s="218"/>
      <c r="F146" s="219"/>
      <c r="G146" s="38" t="s">
        <v>4</v>
      </c>
      <c r="H146" s="146" t="s">
        <v>0</v>
      </c>
      <c r="I146" s="143">
        <v>600</v>
      </c>
      <c r="J146" s="144"/>
      <c r="K146" s="144"/>
    </row>
    <row r="147" spans="1:11" ht="78" x14ac:dyDescent="0.3">
      <c r="A147" s="1"/>
      <c r="B147" s="190"/>
      <c r="C147" s="190"/>
      <c r="D147" s="190"/>
      <c r="E147" s="190"/>
      <c r="F147" s="191"/>
      <c r="G147" s="173" t="s">
        <v>324</v>
      </c>
      <c r="H147" s="272" t="s">
        <v>325</v>
      </c>
      <c r="I147" s="158"/>
      <c r="J147" s="152">
        <f>SUM(J148)</f>
        <v>0</v>
      </c>
      <c r="K147" s="152">
        <f>SUM(K148)</f>
        <v>0</v>
      </c>
    </row>
    <row r="148" spans="1:11" ht="46.8" x14ac:dyDescent="0.3">
      <c r="A148" s="1"/>
      <c r="B148" s="190"/>
      <c r="C148" s="190"/>
      <c r="D148" s="190"/>
      <c r="E148" s="190"/>
      <c r="F148" s="191"/>
      <c r="G148" s="174" t="s">
        <v>326</v>
      </c>
      <c r="H148" s="88" t="s">
        <v>327</v>
      </c>
      <c r="I148" s="143"/>
      <c r="J148" s="144">
        <f>SUM(J149+J150)</f>
        <v>0</v>
      </c>
      <c r="K148" s="144">
        <f>SUM(K149+K150)</f>
        <v>0</v>
      </c>
    </row>
    <row r="149" spans="1:11" ht="31.2" x14ac:dyDescent="0.3">
      <c r="A149" s="1"/>
      <c r="B149" s="190"/>
      <c r="C149" s="190"/>
      <c r="D149" s="190"/>
      <c r="E149" s="190"/>
      <c r="F149" s="191"/>
      <c r="G149" s="38" t="s">
        <v>2</v>
      </c>
      <c r="H149" s="146" t="s">
        <v>0</v>
      </c>
      <c r="I149" s="143">
        <v>200</v>
      </c>
      <c r="J149" s="144">
        <v>0</v>
      </c>
      <c r="K149" s="144">
        <v>0</v>
      </c>
    </row>
    <row r="150" spans="1:11" ht="46.8" x14ac:dyDescent="0.3">
      <c r="A150" s="1"/>
      <c r="B150" s="218"/>
      <c r="C150" s="218"/>
      <c r="D150" s="218"/>
      <c r="E150" s="218"/>
      <c r="F150" s="219"/>
      <c r="G150" s="38" t="s">
        <v>4</v>
      </c>
      <c r="H150" s="146" t="s">
        <v>0</v>
      </c>
      <c r="I150" s="143">
        <v>600</v>
      </c>
      <c r="J150" s="144"/>
      <c r="K150" s="144"/>
    </row>
    <row r="151" spans="1:11" ht="62.4" x14ac:dyDescent="0.3">
      <c r="A151" s="1"/>
      <c r="B151" s="11"/>
      <c r="C151" s="11"/>
      <c r="D151" s="11"/>
      <c r="E151" s="11"/>
      <c r="F151" s="12"/>
      <c r="G151" s="173" t="s">
        <v>170</v>
      </c>
      <c r="H151" s="273" t="s">
        <v>159</v>
      </c>
      <c r="I151" s="143"/>
      <c r="J151" s="152">
        <f>SUM(J153)</f>
        <v>30000</v>
      </c>
      <c r="K151" s="152">
        <f>SUM(K153)</f>
        <v>20000</v>
      </c>
    </row>
    <row r="152" spans="1:11" ht="60" customHeight="1" x14ac:dyDescent="0.3">
      <c r="A152" s="1"/>
      <c r="B152" s="56"/>
      <c r="C152" s="56"/>
      <c r="D152" s="56"/>
      <c r="E152" s="56"/>
      <c r="F152" s="57"/>
      <c r="G152" s="173" t="s">
        <v>237</v>
      </c>
      <c r="H152" s="272" t="s">
        <v>160</v>
      </c>
      <c r="I152" s="143"/>
      <c r="J152" s="152">
        <f>SUM(J153)</f>
        <v>30000</v>
      </c>
      <c r="K152" s="152">
        <f>SUM(K153)</f>
        <v>20000</v>
      </c>
    </row>
    <row r="153" spans="1:11" ht="78" x14ac:dyDescent="0.3">
      <c r="A153" s="1"/>
      <c r="B153" s="11"/>
      <c r="C153" s="11"/>
      <c r="D153" s="11"/>
      <c r="E153" s="11"/>
      <c r="F153" s="12"/>
      <c r="G153" s="174" t="s">
        <v>171</v>
      </c>
      <c r="H153" s="88" t="s">
        <v>161</v>
      </c>
      <c r="I153" s="143"/>
      <c r="J153" s="144">
        <f>SUM(J154)</f>
        <v>30000</v>
      </c>
      <c r="K153" s="144">
        <f>SUM(K154)</f>
        <v>20000</v>
      </c>
    </row>
    <row r="154" spans="1:11" ht="46.8" x14ac:dyDescent="0.3">
      <c r="A154" s="1"/>
      <c r="B154" s="48"/>
      <c r="C154" s="48"/>
      <c r="D154" s="48"/>
      <c r="E154" s="48"/>
      <c r="F154" s="49"/>
      <c r="G154" s="38" t="s">
        <v>4</v>
      </c>
      <c r="H154" s="146" t="s">
        <v>0</v>
      </c>
      <c r="I154" s="143">
        <v>600</v>
      </c>
      <c r="J154" s="144">
        <v>30000</v>
      </c>
      <c r="K154" s="144">
        <v>20000</v>
      </c>
    </row>
    <row r="155" spans="1:11" ht="62.4" x14ac:dyDescent="0.3">
      <c r="A155" s="1"/>
      <c r="B155" s="208"/>
      <c r="C155" s="208"/>
      <c r="D155" s="208"/>
      <c r="E155" s="208"/>
      <c r="F155" s="209"/>
      <c r="G155" s="42" t="s">
        <v>328</v>
      </c>
      <c r="H155" s="159" t="s">
        <v>263</v>
      </c>
      <c r="I155" s="158"/>
      <c r="J155" s="152">
        <f>SUM(J156)</f>
        <v>30000</v>
      </c>
      <c r="K155" s="152">
        <f>SUM(K156)</f>
        <v>20000</v>
      </c>
    </row>
    <row r="156" spans="1:11" ht="93.6" x14ac:dyDescent="0.3">
      <c r="A156" s="1"/>
      <c r="B156" s="208"/>
      <c r="C156" s="208"/>
      <c r="D156" s="208"/>
      <c r="E156" s="208"/>
      <c r="F156" s="209"/>
      <c r="G156" s="42" t="s">
        <v>329</v>
      </c>
      <c r="H156" s="159" t="s">
        <v>330</v>
      </c>
      <c r="I156" s="158"/>
      <c r="J156" s="152">
        <f>SUM(J157)</f>
        <v>30000</v>
      </c>
      <c r="K156" s="152">
        <f>SUM(K157)</f>
        <v>20000</v>
      </c>
    </row>
    <row r="157" spans="1:11" ht="31.2" x14ac:dyDescent="0.3">
      <c r="A157" s="1"/>
      <c r="B157" s="208"/>
      <c r="C157" s="208"/>
      <c r="D157" s="208"/>
      <c r="E157" s="208"/>
      <c r="F157" s="209"/>
      <c r="G157" s="38" t="s">
        <v>386</v>
      </c>
      <c r="H157" s="146" t="s">
        <v>339</v>
      </c>
      <c r="I157" s="143"/>
      <c r="J157" s="144">
        <f>SUM(J158:J160)</f>
        <v>30000</v>
      </c>
      <c r="K157" s="144">
        <f>SUM(K158:K160)</f>
        <v>20000</v>
      </c>
    </row>
    <row r="158" spans="1:11" ht="31.2" x14ac:dyDescent="0.3">
      <c r="A158" s="1"/>
      <c r="B158" s="208"/>
      <c r="C158" s="208"/>
      <c r="D158" s="208"/>
      <c r="E158" s="208"/>
      <c r="F158" s="209"/>
      <c r="G158" s="40" t="s">
        <v>2</v>
      </c>
      <c r="H158" s="151" t="s">
        <v>0</v>
      </c>
      <c r="I158" s="163">
        <v>200</v>
      </c>
      <c r="J158" s="144">
        <v>30000</v>
      </c>
      <c r="K158" s="144">
        <v>20000</v>
      </c>
    </row>
    <row r="159" spans="1:11" ht="31.2" x14ac:dyDescent="0.3">
      <c r="A159" s="1"/>
      <c r="B159" s="222"/>
      <c r="C159" s="222"/>
      <c r="D159" s="222"/>
      <c r="E159" s="222"/>
      <c r="F159" s="223"/>
      <c r="G159" s="38" t="s">
        <v>5</v>
      </c>
      <c r="H159" s="145"/>
      <c r="I159" s="143">
        <v>300</v>
      </c>
      <c r="J159" s="144"/>
      <c r="K159" s="144"/>
    </row>
    <row r="160" spans="1:11" ht="46.8" x14ac:dyDescent="0.3">
      <c r="A160" s="1"/>
      <c r="B160" s="216"/>
      <c r="C160" s="216"/>
      <c r="D160" s="216"/>
      <c r="E160" s="216"/>
      <c r="F160" s="217"/>
      <c r="G160" s="38" t="s">
        <v>4</v>
      </c>
      <c r="H160" s="146" t="s">
        <v>0</v>
      </c>
      <c r="I160" s="143">
        <v>600</v>
      </c>
      <c r="J160" s="144"/>
      <c r="K160" s="144"/>
    </row>
    <row r="161" spans="1:11" ht="62.4" x14ac:dyDescent="0.3">
      <c r="A161" s="1"/>
      <c r="B161" s="297" t="s">
        <v>27</v>
      </c>
      <c r="C161" s="297"/>
      <c r="D161" s="297"/>
      <c r="E161" s="297"/>
      <c r="F161" s="298"/>
      <c r="G161" s="177" t="s">
        <v>60</v>
      </c>
      <c r="H161" s="274" t="s">
        <v>119</v>
      </c>
      <c r="I161" s="136" t="s">
        <v>0</v>
      </c>
      <c r="J161" s="137">
        <f>SUM(J162+J172)</f>
        <v>7847000</v>
      </c>
      <c r="K161" s="137">
        <f>SUM(K162+K172)</f>
        <v>4874000</v>
      </c>
    </row>
    <row r="162" spans="1:11" ht="78" x14ac:dyDescent="0.3">
      <c r="A162" s="1"/>
      <c r="B162" s="238"/>
      <c r="C162" s="238"/>
      <c r="D162" s="238"/>
      <c r="E162" s="238"/>
      <c r="F162" s="239"/>
      <c r="G162" s="42" t="s">
        <v>256</v>
      </c>
      <c r="H162" s="178" t="s">
        <v>120</v>
      </c>
      <c r="I162" s="158"/>
      <c r="J162" s="152">
        <f>SUM(J163+J166)</f>
        <v>200000</v>
      </c>
      <c r="K162" s="152">
        <f>SUM(K163+K166)</f>
        <v>124000</v>
      </c>
    </row>
    <row r="163" spans="1:11" ht="21" customHeight="1" x14ac:dyDescent="0.3">
      <c r="A163" s="1"/>
      <c r="B163" s="238"/>
      <c r="C163" s="238"/>
      <c r="D163" s="238"/>
      <c r="E163" s="238"/>
      <c r="F163" s="239"/>
      <c r="G163" s="42" t="s">
        <v>331</v>
      </c>
      <c r="H163" s="178" t="s">
        <v>332</v>
      </c>
      <c r="I163" s="158"/>
      <c r="J163" s="152">
        <f>SUM(J164)</f>
        <v>200000</v>
      </c>
      <c r="K163" s="152">
        <f>SUM(K164)</f>
        <v>124000</v>
      </c>
    </row>
    <row r="164" spans="1:11" ht="31.2" x14ac:dyDescent="0.3">
      <c r="A164" s="1"/>
      <c r="B164" s="238"/>
      <c r="C164" s="238"/>
      <c r="D164" s="238"/>
      <c r="E164" s="238"/>
      <c r="F164" s="239"/>
      <c r="G164" s="174" t="s">
        <v>340</v>
      </c>
      <c r="H164" s="154" t="s">
        <v>336</v>
      </c>
      <c r="I164" s="143"/>
      <c r="J164" s="144">
        <f>SUM(J165)</f>
        <v>200000</v>
      </c>
      <c r="K164" s="144">
        <f>SUM(K165)</f>
        <v>124000</v>
      </c>
    </row>
    <row r="165" spans="1:11" ht="31.2" x14ac:dyDescent="0.3">
      <c r="A165" s="1"/>
      <c r="B165" s="238"/>
      <c r="C165" s="238"/>
      <c r="D165" s="238"/>
      <c r="E165" s="238"/>
      <c r="F165" s="239"/>
      <c r="G165" s="38" t="s">
        <v>2</v>
      </c>
      <c r="H165" s="146" t="s">
        <v>0</v>
      </c>
      <c r="I165" s="143">
        <v>200</v>
      </c>
      <c r="J165" s="144">
        <v>200000</v>
      </c>
      <c r="K165" s="144">
        <v>124000</v>
      </c>
    </row>
    <row r="166" spans="1:11" ht="109.2" x14ac:dyDescent="0.3">
      <c r="A166" s="1"/>
      <c r="B166" s="238"/>
      <c r="C166" s="238"/>
      <c r="D166" s="238"/>
      <c r="E166" s="238"/>
      <c r="F166" s="239"/>
      <c r="G166" s="42" t="s">
        <v>333</v>
      </c>
      <c r="H166" s="159" t="s">
        <v>269</v>
      </c>
      <c r="I166" s="158"/>
      <c r="J166" s="144">
        <f>SUM(J167)</f>
        <v>0</v>
      </c>
      <c r="K166" s="144">
        <f>SUM(K167)</f>
        <v>0</v>
      </c>
    </row>
    <row r="167" spans="1:11" ht="62.4" x14ac:dyDescent="0.3">
      <c r="A167" s="1"/>
      <c r="B167" s="238"/>
      <c r="C167" s="238"/>
      <c r="D167" s="238"/>
      <c r="E167" s="238"/>
      <c r="F167" s="239"/>
      <c r="G167" s="38" t="s">
        <v>341</v>
      </c>
      <c r="H167" s="146" t="s">
        <v>337</v>
      </c>
      <c r="I167" s="143"/>
      <c r="J167" s="144">
        <f>SUM(J168)</f>
        <v>0</v>
      </c>
      <c r="K167" s="144">
        <f>SUM(K168)</f>
        <v>0</v>
      </c>
    </row>
    <row r="168" spans="1:11" ht="31.2" x14ac:dyDescent="0.3">
      <c r="A168" s="1"/>
      <c r="B168" s="238"/>
      <c r="C168" s="238"/>
      <c r="D168" s="238"/>
      <c r="E168" s="238"/>
      <c r="F168" s="239"/>
      <c r="G168" s="38" t="s">
        <v>2</v>
      </c>
      <c r="H168" s="146" t="s">
        <v>0</v>
      </c>
      <c r="I168" s="143">
        <v>200</v>
      </c>
      <c r="J168" s="144"/>
      <c r="K168" s="144"/>
    </row>
    <row r="169" spans="1:11" ht="46.8" x14ac:dyDescent="0.3">
      <c r="A169" s="1"/>
      <c r="B169" s="238"/>
      <c r="C169" s="238"/>
      <c r="D169" s="238"/>
      <c r="E169" s="238"/>
      <c r="F169" s="239"/>
      <c r="G169" s="174" t="s">
        <v>270</v>
      </c>
      <c r="H169" s="244" t="s">
        <v>334</v>
      </c>
      <c r="I169" s="165"/>
      <c r="J169" s="144"/>
      <c r="K169" s="144"/>
    </row>
    <row r="170" spans="1:11" ht="46.8" x14ac:dyDescent="0.3">
      <c r="A170" s="1"/>
      <c r="B170" s="238"/>
      <c r="C170" s="238"/>
      <c r="D170" s="238"/>
      <c r="E170" s="238"/>
      <c r="F170" s="239"/>
      <c r="G170" s="174" t="s">
        <v>271</v>
      </c>
      <c r="H170" s="244" t="s">
        <v>335</v>
      </c>
      <c r="I170" s="165"/>
      <c r="J170" s="144"/>
      <c r="K170" s="144"/>
    </row>
    <row r="171" spans="1:11" ht="31.2" x14ac:dyDescent="0.3">
      <c r="A171" s="1"/>
      <c r="B171" s="238"/>
      <c r="C171" s="238"/>
      <c r="D171" s="238"/>
      <c r="E171" s="238"/>
      <c r="F171" s="239"/>
      <c r="G171" s="38" t="s">
        <v>2</v>
      </c>
      <c r="H171" s="146" t="s">
        <v>0</v>
      </c>
      <c r="I171" s="143">
        <v>200</v>
      </c>
      <c r="J171" s="137"/>
      <c r="K171" s="137"/>
    </row>
    <row r="172" spans="1:11" ht="62.4" x14ac:dyDescent="0.3">
      <c r="A172" s="1"/>
      <c r="B172" s="303" t="s">
        <v>26</v>
      </c>
      <c r="C172" s="303"/>
      <c r="D172" s="303"/>
      <c r="E172" s="303"/>
      <c r="F172" s="304"/>
      <c r="G172" s="42" t="s">
        <v>172</v>
      </c>
      <c r="H172" s="273" t="s">
        <v>257</v>
      </c>
      <c r="I172" s="139" t="s">
        <v>0</v>
      </c>
      <c r="J172" s="152">
        <f>SUM(J173)</f>
        <v>7647000</v>
      </c>
      <c r="K172" s="152">
        <f>SUM(K173)</f>
        <v>4750000</v>
      </c>
    </row>
    <row r="173" spans="1:11" ht="93.6" x14ac:dyDescent="0.3">
      <c r="A173" s="1"/>
      <c r="B173" s="58"/>
      <c r="C173" s="58"/>
      <c r="D173" s="58"/>
      <c r="E173" s="58"/>
      <c r="F173" s="59"/>
      <c r="G173" s="43" t="s">
        <v>387</v>
      </c>
      <c r="H173" s="275" t="s">
        <v>258</v>
      </c>
      <c r="I173" s="158"/>
      <c r="J173" s="152">
        <f>SUM(J174)</f>
        <v>7647000</v>
      </c>
      <c r="K173" s="152">
        <f>SUM(K174)</f>
        <v>4750000</v>
      </c>
    </row>
    <row r="174" spans="1:11" ht="46.8" x14ac:dyDescent="0.3">
      <c r="A174" s="1"/>
      <c r="B174" s="58"/>
      <c r="C174" s="58"/>
      <c r="D174" s="58"/>
      <c r="E174" s="58"/>
      <c r="F174" s="59"/>
      <c r="G174" s="38" t="s">
        <v>61</v>
      </c>
      <c r="H174" s="276" t="s">
        <v>338</v>
      </c>
      <c r="I174" s="143"/>
      <c r="J174" s="144">
        <f>SUM(J175:J178)</f>
        <v>7647000</v>
      </c>
      <c r="K174" s="144">
        <f>SUM(K175:K178)</f>
        <v>4750000</v>
      </c>
    </row>
    <row r="175" spans="1:11" ht="93.6" x14ac:dyDescent="0.3">
      <c r="A175" s="1"/>
      <c r="B175" s="13"/>
      <c r="C175" s="13"/>
      <c r="D175" s="13"/>
      <c r="E175" s="13"/>
      <c r="F175" s="14"/>
      <c r="G175" s="38" t="s">
        <v>3</v>
      </c>
      <c r="H175" s="276"/>
      <c r="I175" s="143">
        <v>100</v>
      </c>
      <c r="J175" s="144">
        <v>7647000</v>
      </c>
      <c r="K175" s="144">
        <v>4750000</v>
      </c>
    </row>
    <row r="176" spans="1:11" ht="31.2" x14ac:dyDescent="0.3">
      <c r="A176" s="1"/>
      <c r="B176" s="299">
        <v>200</v>
      </c>
      <c r="C176" s="299"/>
      <c r="D176" s="299"/>
      <c r="E176" s="299"/>
      <c r="F176" s="300"/>
      <c r="G176" s="38" t="s">
        <v>2</v>
      </c>
      <c r="H176" s="146" t="s">
        <v>0</v>
      </c>
      <c r="I176" s="143">
        <v>200</v>
      </c>
      <c r="J176" s="144"/>
      <c r="K176" s="144"/>
    </row>
    <row r="177" spans="1:11" ht="31.2" x14ac:dyDescent="0.3">
      <c r="A177" s="1"/>
      <c r="B177" s="226"/>
      <c r="C177" s="226"/>
      <c r="D177" s="226"/>
      <c r="E177" s="226"/>
      <c r="F177" s="227"/>
      <c r="G177" s="38" t="s">
        <v>5</v>
      </c>
      <c r="H177" s="145"/>
      <c r="I177" s="143">
        <v>300</v>
      </c>
      <c r="J177" s="144"/>
      <c r="K177" s="144"/>
    </row>
    <row r="178" spans="1:11" ht="15.6" x14ac:dyDescent="0.3">
      <c r="A178" s="1"/>
      <c r="B178" s="295">
        <v>600</v>
      </c>
      <c r="C178" s="295"/>
      <c r="D178" s="295"/>
      <c r="E178" s="295"/>
      <c r="F178" s="296"/>
      <c r="G178" s="38" t="s">
        <v>1</v>
      </c>
      <c r="H178" s="146" t="s">
        <v>0</v>
      </c>
      <c r="I178" s="143">
        <v>800</v>
      </c>
      <c r="J178" s="144"/>
      <c r="K178" s="144"/>
    </row>
    <row r="179" spans="1:11" ht="46.8" x14ac:dyDescent="0.3">
      <c r="A179" s="1"/>
      <c r="B179" s="297" t="s">
        <v>25</v>
      </c>
      <c r="C179" s="297"/>
      <c r="D179" s="297"/>
      <c r="E179" s="297"/>
      <c r="F179" s="298"/>
      <c r="G179" s="177" t="s">
        <v>62</v>
      </c>
      <c r="H179" s="168" t="s">
        <v>121</v>
      </c>
      <c r="I179" s="136" t="s">
        <v>0</v>
      </c>
      <c r="J179" s="186">
        <f>SUM(J184+J180)</f>
        <v>49470767</v>
      </c>
      <c r="K179" s="186">
        <f>SUM(K184+K180)</f>
        <v>35592767</v>
      </c>
    </row>
    <row r="180" spans="1:11" ht="46.8" x14ac:dyDescent="0.3">
      <c r="A180" s="1"/>
      <c r="B180" s="238"/>
      <c r="C180" s="238"/>
      <c r="D180" s="238"/>
      <c r="E180" s="238"/>
      <c r="F180" s="239"/>
      <c r="G180" s="173" t="s">
        <v>265</v>
      </c>
      <c r="H180" s="164" t="s">
        <v>122</v>
      </c>
      <c r="I180" s="158" t="s">
        <v>0</v>
      </c>
      <c r="J180" s="183">
        <f t="shared" ref="J180:K182" si="2">SUM(J181)</f>
        <v>328000</v>
      </c>
      <c r="K180" s="183">
        <f t="shared" si="2"/>
        <v>203000</v>
      </c>
    </row>
    <row r="181" spans="1:11" ht="93.6" x14ac:dyDescent="0.3">
      <c r="A181" s="1"/>
      <c r="B181" s="238"/>
      <c r="C181" s="238"/>
      <c r="D181" s="238"/>
      <c r="E181" s="238"/>
      <c r="F181" s="239"/>
      <c r="G181" s="173" t="s">
        <v>267</v>
      </c>
      <c r="H181" s="273" t="s">
        <v>124</v>
      </c>
      <c r="I181" s="158"/>
      <c r="J181" s="184">
        <f t="shared" si="2"/>
        <v>328000</v>
      </c>
      <c r="K181" s="184">
        <f t="shared" si="2"/>
        <v>203000</v>
      </c>
    </row>
    <row r="182" spans="1:11" ht="62.4" x14ac:dyDescent="0.3">
      <c r="A182" s="1"/>
      <c r="B182" s="238"/>
      <c r="C182" s="238"/>
      <c r="D182" s="238"/>
      <c r="E182" s="238"/>
      <c r="F182" s="239"/>
      <c r="G182" s="37" t="s">
        <v>65</v>
      </c>
      <c r="H182" s="88" t="s">
        <v>342</v>
      </c>
      <c r="I182" s="143"/>
      <c r="J182" s="184">
        <f t="shared" si="2"/>
        <v>328000</v>
      </c>
      <c r="K182" s="184">
        <f t="shared" si="2"/>
        <v>203000</v>
      </c>
    </row>
    <row r="183" spans="1:11" ht="46.8" x14ac:dyDescent="0.3">
      <c r="A183" s="1"/>
      <c r="B183" s="238"/>
      <c r="C183" s="238"/>
      <c r="D183" s="238"/>
      <c r="E183" s="238"/>
      <c r="F183" s="239"/>
      <c r="G183" s="38" t="s">
        <v>4</v>
      </c>
      <c r="H183" s="88"/>
      <c r="I183" s="143">
        <v>600</v>
      </c>
      <c r="J183" s="184">
        <v>328000</v>
      </c>
      <c r="K183" s="184">
        <v>203000</v>
      </c>
    </row>
    <row r="184" spans="1:11" ht="46.8" x14ac:dyDescent="0.3">
      <c r="A184" s="1"/>
      <c r="B184" s="303" t="s">
        <v>24</v>
      </c>
      <c r="C184" s="303"/>
      <c r="D184" s="303"/>
      <c r="E184" s="303"/>
      <c r="F184" s="304"/>
      <c r="G184" s="173" t="s">
        <v>173</v>
      </c>
      <c r="H184" s="164" t="s">
        <v>266</v>
      </c>
      <c r="I184" s="158" t="s">
        <v>0</v>
      </c>
      <c r="J184" s="183">
        <f>SUM(J185)</f>
        <v>49142767</v>
      </c>
      <c r="K184" s="183">
        <f>SUM(K185)</f>
        <v>35389767</v>
      </c>
    </row>
    <row r="185" spans="1:11" ht="46.8" x14ac:dyDescent="0.3">
      <c r="A185" s="1"/>
      <c r="B185" s="58"/>
      <c r="C185" s="58"/>
      <c r="D185" s="58"/>
      <c r="E185" s="58"/>
      <c r="F185" s="59"/>
      <c r="G185" s="173" t="s">
        <v>123</v>
      </c>
      <c r="H185" s="164" t="s">
        <v>268</v>
      </c>
      <c r="I185" s="158"/>
      <c r="J185" s="183">
        <f>SUM(J186+J192+J197+J188+J199+J202)</f>
        <v>49142767</v>
      </c>
      <c r="K185" s="183">
        <f>SUM(K186+K192+K197+K188+K199+K202)</f>
        <v>35389767</v>
      </c>
    </row>
    <row r="186" spans="1:11" ht="31.2" x14ac:dyDescent="0.3">
      <c r="A186" s="1"/>
      <c r="B186" s="23"/>
      <c r="C186" s="23"/>
      <c r="D186" s="23"/>
      <c r="E186" s="23"/>
      <c r="F186" s="24"/>
      <c r="G186" s="38" t="s">
        <v>52</v>
      </c>
      <c r="H186" s="276" t="s">
        <v>343</v>
      </c>
      <c r="I186" s="143"/>
      <c r="J186" s="184">
        <f>SUM(J187)</f>
        <v>7654000</v>
      </c>
      <c r="K186" s="184">
        <f>SUM(K187)</f>
        <v>4755000</v>
      </c>
    </row>
    <row r="187" spans="1:11" ht="46.8" x14ac:dyDescent="0.3">
      <c r="A187" s="1"/>
      <c r="B187" s="23"/>
      <c r="C187" s="23"/>
      <c r="D187" s="23"/>
      <c r="E187" s="23"/>
      <c r="F187" s="24"/>
      <c r="G187" s="38" t="s">
        <v>4</v>
      </c>
      <c r="H187" s="146" t="s">
        <v>0</v>
      </c>
      <c r="I187" s="143">
        <v>600</v>
      </c>
      <c r="J187" s="184">
        <v>7654000</v>
      </c>
      <c r="K187" s="184">
        <v>4755000</v>
      </c>
    </row>
    <row r="188" spans="1:11" ht="31.2" x14ac:dyDescent="0.3">
      <c r="A188" s="1"/>
      <c r="B188" s="84"/>
      <c r="C188" s="84"/>
      <c r="D188" s="84"/>
      <c r="E188" s="84"/>
      <c r="F188" s="85"/>
      <c r="G188" s="38" t="s">
        <v>183</v>
      </c>
      <c r="H188" s="154" t="s">
        <v>344</v>
      </c>
      <c r="I188" s="143"/>
      <c r="J188" s="184">
        <f>SUM(J189:J191)</f>
        <v>2404000</v>
      </c>
      <c r="K188" s="184">
        <f>SUM(K189:K191)</f>
        <v>1493000</v>
      </c>
    </row>
    <row r="189" spans="1:11" ht="93.6" x14ac:dyDescent="0.3">
      <c r="A189" s="1"/>
      <c r="B189" s="84"/>
      <c r="C189" s="84"/>
      <c r="D189" s="84"/>
      <c r="E189" s="84"/>
      <c r="F189" s="85"/>
      <c r="G189" s="38" t="s">
        <v>3</v>
      </c>
      <c r="H189" s="154"/>
      <c r="I189" s="143">
        <v>100</v>
      </c>
      <c r="J189" s="184">
        <v>2404000</v>
      </c>
      <c r="K189" s="184">
        <v>1493000</v>
      </c>
    </row>
    <row r="190" spans="1:11" ht="31.2" x14ac:dyDescent="0.3">
      <c r="A190" s="1"/>
      <c r="B190" s="84"/>
      <c r="C190" s="84"/>
      <c r="D190" s="84"/>
      <c r="E190" s="84"/>
      <c r="F190" s="85"/>
      <c r="G190" s="38" t="s">
        <v>2</v>
      </c>
      <c r="H190" s="154"/>
      <c r="I190" s="143">
        <v>200</v>
      </c>
      <c r="J190" s="184"/>
      <c r="K190" s="184"/>
    </row>
    <row r="191" spans="1:11" ht="15.6" x14ac:dyDescent="0.3">
      <c r="A191" s="1"/>
      <c r="B191" s="224"/>
      <c r="C191" s="224"/>
      <c r="D191" s="224"/>
      <c r="E191" s="224"/>
      <c r="F191" s="225"/>
      <c r="G191" s="38" t="s">
        <v>1</v>
      </c>
      <c r="H191" s="146" t="s">
        <v>0</v>
      </c>
      <c r="I191" s="143">
        <v>800</v>
      </c>
      <c r="J191" s="184"/>
      <c r="K191" s="184"/>
    </row>
    <row r="192" spans="1:11" ht="31.2" x14ac:dyDescent="0.3">
      <c r="A192" s="1"/>
      <c r="B192" s="295">
        <v>800</v>
      </c>
      <c r="C192" s="295"/>
      <c r="D192" s="295"/>
      <c r="E192" s="295"/>
      <c r="F192" s="296"/>
      <c r="G192" s="38" t="s">
        <v>63</v>
      </c>
      <c r="H192" s="146" t="s">
        <v>345</v>
      </c>
      <c r="I192" s="143"/>
      <c r="J192" s="144">
        <f>SUM(J193:J196)</f>
        <v>18980000</v>
      </c>
      <c r="K192" s="144">
        <f>SUM(K193:K196)</f>
        <v>11780000</v>
      </c>
    </row>
    <row r="193" spans="1:11" ht="93.6" x14ac:dyDescent="0.3">
      <c r="A193" s="1"/>
      <c r="B193" s="202"/>
      <c r="C193" s="202"/>
      <c r="D193" s="202"/>
      <c r="E193" s="202"/>
      <c r="F193" s="203"/>
      <c r="G193" s="38" t="s">
        <v>3</v>
      </c>
      <c r="H193" s="276"/>
      <c r="I193" s="143">
        <v>100</v>
      </c>
      <c r="J193" s="184">
        <v>0</v>
      </c>
      <c r="K193" s="184">
        <v>0</v>
      </c>
    </row>
    <row r="194" spans="1:11" ht="31.2" x14ac:dyDescent="0.3">
      <c r="A194" s="1"/>
      <c r="B194" s="202"/>
      <c r="C194" s="202"/>
      <c r="D194" s="202"/>
      <c r="E194" s="202"/>
      <c r="F194" s="203"/>
      <c r="G194" s="38" t="s">
        <v>2</v>
      </c>
      <c r="H194" s="146" t="s">
        <v>0</v>
      </c>
      <c r="I194" s="143">
        <v>200</v>
      </c>
      <c r="J194" s="184"/>
      <c r="K194" s="184"/>
    </row>
    <row r="195" spans="1:11" ht="46.8" x14ac:dyDescent="0.3">
      <c r="A195" s="1"/>
      <c r="B195" s="301" t="s">
        <v>23</v>
      </c>
      <c r="C195" s="301"/>
      <c r="D195" s="301"/>
      <c r="E195" s="301"/>
      <c r="F195" s="302"/>
      <c r="G195" s="38" t="s">
        <v>4</v>
      </c>
      <c r="H195" s="146" t="s">
        <v>0</v>
      </c>
      <c r="I195" s="143">
        <v>600</v>
      </c>
      <c r="J195" s="184"/>
      <c r="K195" s="184"/>
    </row>
    <row r="196" spans="1:11" ht="15.6" x14ac:dyDescent="0.3">
      <c r="A196" s="1"/>
      <c r="B196" s="202"/>
      <c r="C196" s="202"/>
      <c r="D196" s="202"/>
      <c r="E196" s="202"/>
      <c r="F196" s="203"/>
      <c r="G196" s="38" t="s">
        <v>1</v>
      </c>
      <c r="H196" s="146" t="s">
        <v>0</v>
      </c>
      <c r="I196" s="143">
        <v>800</v>
      </c>
      <c r="J196" s="184">
        <v>18980000</v>
      </c>
      <c r="K196" s="184">
        <v>11780000</v>
      </c>
    </row>
    <row r="197" spans="1:11" ht="15.6" x14ac:dyDescent="0.3">
      <c r="A197" s="1"/>
      <c r="B197" s="295">
        <v>300</v>
      </c>
      <c r="C197" s="295"/>
      <c r="D197" s="295"/>
      <c r="E197" s="295"/>
      <c r="F197" s="296"/>
      <c r="G197" s="174" t="s">
        <v>64</v>
      </c>
      <c r="H197" s="276" t="s">
        <v>346</v>
      </c>
      <c r="I197" s="143"/>
      <c r="J197" s="184">
        <f>SUM(J198)</f>
        <v>7241000</v>
      </c>
      <c r="K197" s="184">
        <f>SUM(K198)</f>
        <v>4498000</v>
      </c>
    </row>
    <row r="198" spans="1:11" ht="46.8" x14ac:dyDescent="0.3">
      <c r="A198" s="1"/>
      <c r="B198" s="11"/>
      <c r="C198" s="11"/>
      <c r="D198" s="11"/>
      <c r="E198" s="11"/>
      <c r="F198" s="12"/>
      <c r="G198" s="38" t="s">
        <v>4</v>
      </c>
      <c r="H198" s="146" t="s">
        <v>0</v>
      </c>
      <c r="I198" s="143">
        <v>600</v>
      </c>
      <c r="J198" s="184">
        <v>7241000</v>
      </c>
      <c r="K198" s="184">
        <v>4498000</v>
      </c>
    </row>
    <row r="199" spans="1:11" ht="46.8" x14ac:dyDescent="0.3">
      <c r="A199" s="1"/>
      <c r="B199" s="101"/>
      <c r="C199" s="101"/>
      <c r="D199" s="101"/>
      <c r="E199" s="101"/>
      <c r="F199" s="102"/>
      <c r="G199" s="174" t="s">
        <v>207</v>
      </c>
      <c r="H199" s="146" t="s">
        <v>347</v>
      </c>
      <c r="I199" s="158"/>
      <c r="J199" s="184">
        <f>SUM(J200+J201)</f>
        <v>12777663</v>
      </c>
      <c r="K199" s="184">
        <f>SUM(K200+K201)</f>
        <v>12777663</v>
      </c>
    </row>
    <row r="200" spans="1:11" ht="93.6" x14ac:dyDescent="0.3">
      <c r="A200" s="1"/>
      <c r="B200" s="210"/>
      <c r="C200" s="210"/>
      <c r="D200" s="210"/>
      <c r="E200" s="210"/>
      <c r="F200" s="211"/>
      <c r="G200" s="38" t="s">
        <v>3</v>
      </c>
      <c r="H200" s="276"/>
      <c r="I200" s="143">
        <v>100</v>
      </c>
      <c r="J200" s="144"/>
      <c r="K200" s="144"/>
    </row>
    <row r="201" spans="1:11" ht="46.8" x14ac:dyDescent="0.3">
      <c r="A201" s="1"/>
      <c r="B201" s="101"/>
      <c r="C201" s="101"/>
      <c r="D201" s="101"/>
      <c r="E201" s="101"/>
      <c r="F201" s="102"/>
      <c r="G201" s="38" t="s">
        <v>4</v>
      </c>
      <c r="H201" s="146" t="s">
        <v>0</v>
      </c>
      <c r="I201" s="143">
        <v>600</v>
      </c>
      <c r="J201" s="144">
        <v>12777663</v>
      </c>
      <c r="K201" s="144">
        <v>12777663</v>
      </c>
    </row>
    <row r="202" spans="1:11" ht="31.2" x14ac:dyDescent="0.3">
      <c r="A202" s="1"/>
      <c r="B202" s="250"/>
      <c r="C202" s="250"/>
      <c r="D202" s="250"/>
      <c r="E202" s="250"/>
      <c r="F202" s="251"/>
      <c r="G202" s="255" t="s">
        <v>409</v>
      </c>
      <c r="H202" s="256" t="s">
        <v>410</v>
      </c>
      <c r="I202" s="257"/>
      <c r="J202" s="144">
        <f>J203</f>
        <v>86104</v>
      </c>
      <c r="K202" s="144">
        <f>K203</f>
        <v>86104</v>
      </c>
    </row>
    <row r="203" spans="1:11" ht="46.8" x14ac:dyDescent="0.3">
      <c r="A203" s="1"/>
      <c r="B203" s="250"/>
      <c r="C203" s="250"/>
      <c r="D203" s="250"/>
      <c r="E203" s="250"/>
      <c r="F203" s="251"/>
      <c r="G203" s="38" t="s">
        <v>4</v>
      </c>
      <c r="H203" s="154" t="s">
        <v>0</v>
      </c>
      <c r="I203" s="143">
        <v>600</v>
      </c>
      <c r="J203" s="144">
        <v>86104</v>
      </c>
      <c r="K203" s="144">
        <v>86104</v>
      </c>
    </row>
    <row r="204" spans="1:11" ht="46.8" x14ac:dyDescent="0.3">
      <c r="A204" s="1"/>
      <c r="B204" s="111"/>
      <c r="C204" s="111"/>
      <c r="D204" s="111"/>
      <c r="E204" s="111"/>
      <c r="F204" s="112"/>
      <c r="G204" s="177" t="s">
        <v>162</v>
      </c>
      <c r="H204" s="135" t="s">
        <v>164</v>
      </c>
      <c r="I204" s="136" t="s">
        <v>0</v>
      </c>
      <c r="J204" s="137">
        <f t="shared" ref="J204:K204" si="3">SUM(J205)</f>
        <v>30000</v>
      </c>
      <c r="K204" s="137">
        <f t="shared" si="3"/>
        <v>20000</v>
      </c>
    </row>
    <row r="205" spans="1:11" ht="62.4" x14ac:dyDescent="0.3">
      <c r="A205" s="1"/>
      <c r="B205" s="111"/>
      <c r="C205" s="111"/>
      <c r="D205" s="111"/>
      <c r="E205" s="111"/>
      <c r="F205" s="112"/>
      <c r="G205" s="277" t="s">
        <v>197</v>
      </c>
      <c r="H205" s="220" t="s">
        <v>163</v>
      </c>
      <c r="I205" s="221" t="s">
        <v>0</v>
      </c>
      <c r="J205" s="152">
        <f>SUM(J206)</f>
        <v>30000</v>
      </c>
      <c r="K205" s="152">
        <f>SUM(K206)</f>
        <v>20000</v>
      </c>
    </row>
    <row r="206" spans="1:11" ht="31.2" x14ac:dyDescent="0.3">
      <c r="A206" s="1"/>
      <c r="B206" s="68"/>
      <c r="C206" s="68"/>
      <c r="D206" s="68"/>
      <c r="E206" s="68"/>
      <c r="F206" s="69"/>
      <c r="G206" s="277" t="s">
        <v>261</v>
      </c>
      <c r="H206" s="220" t="s">
        <v>259</v>
      </c>
      <c r="I206" s="221"/>
      <c r="J206" s="152">
        <f t="shared" ref="J206:K207" si="4">SUM(J207)</f>
        <v>30000</v>
      </c>
      <c r="K206" s="152">
        <f t="shared" si="4"/>
        <v>20000</v>
      </c>
    </row>
    <row r="207" spans="1:11" ht="31.2" x14ac:dyDescent="0.3">
      <c r="A207" s="1"/>
      <c r="B207" s="68"/>
      <c r="C207" s="68"/>
      <c r="D207" s="68"/>
      <c r="E207" s="68"/>
      <c r="F207" s="69"/>
      <c r="G207" s="260" t="s">
        <v>196</v>
      </c>
      <c r="H207" s="278" t="s">
        <v>260</v>
      </c>
      <c r="I207" s="279" t="s">
        <v>0</v>
      </c>
      <c r="J207" s="144">
        <f t="shared" si="4"/>
        <v>30000</v>
      </c>
      <c r="K207" s="144">
        <f t="shared" si="4"/>
        <v>20000</v>
      </c>
    </row>
    <row r="208" spans="1:11" ht="31.2" x14ac:dyDescent="0.3">
      <c r="A208" s="1"/>
      <c r="B208" s="97"/>
      <c r="C208" s="97"/>
      <c r="D208" s="97"/>
      <c r="E208" s="97"/>
      <c r="F208" s="98"/>
      <c r="G208" s="280" t="s">
        <v>2</v>
      </c>
      <c r="H208" s="278" t="s">
        <v>0</v>
      </c>
      <c r="I208" s="279">
        <v>200</v>
      </c>
      <c r="J208" s="144">
        <v>30000</v>
      </c>
      <c r="K208" s="144">
        <v>20000</v>
      </c>
    </row>
    <row r="209" spans="1:11" ht="62.4" x14ac:dyDescent="0.3">
      <c r="A209" s="1"/>
      <c r="B209" s="68"/>
      <c r="C209" s="68"/>
      <c r="D209" s="68"/>
      <c r="E209" s="68"/>
      <c r="F209" s="69"/>
      <c r="G209" s="177" t="s">
        <v>66</v>
      </c>
      <c r="H209" s="160" t="s">
        <v>125</v>
      </c>
      <c r="I209" s="136" t="s">
        <v>0</v>
      </c>
      <c r="J209" s="186">
        <f t="shared" ref="J209:K209" si="5">SUM(J210)</f>
        <v>655000</v>
      </c>
      <c r="K209" s="186">
        <f t="shared" si="5"/>
        <v>407000</v>
      </c>
    </row>
    <row r="210" spans="1:11" ht="62.4" x14ac:dyDescent="0.3">
      <c r="A210" s="1"/>
      <c r="B210" s="68"/>
      <c r="C210" s="68"/>
      <c r="D210" s="68"/>
      <c r="E210" s="68"/>
      <c r="F210" s="69"/>
      <c r="G210" s="173" t="s">
        <v>174</v>
      </c>
      <c r="H210" s="261" t="s">
        <v>126</v>
      </c>
      <c r="I210" s="158" t="s">
        <v>0</v>
      </c>
      <c r="J210" s="183">
        <f>SUM(J211)</f>
        <v>655000</v>
      </c>
      <c r="K210" s="183">
        <f>SUM(K211)</f>
        <v>407000</v>
      </c>
    </row>
    <row r="211" spans="1:11" ht="31.2" x14ac:dyDescent="0.3">
      <c r="A211" s="1"/>
      <c r="B211" s="127"/>
      <c r="C211" s="127"/>
      <c r="D211" s="127"/>
      <c r="E211" s="127"/>
      <c r="F211" s="128"/>
      <c r="G211" s="173" t="s">
        <v>127</v>
      </c>
      <c r="H211" s="281" t="s">
        <v>238</v>
      </c>
      <c r="I211" s="158"/>
      <c r="J211" s="187">
        <f>SUM(J212)</f>
        <v>655000</v>
      </c>
      <c r="K211" s="187">
        <f>SUM(K212)</f>
        <v>407000</v>
      </c>
    </row>
    <row r="212" spans="1:11" ht="31.2" x14ac:dyDescent="0.3">
      <c r="A212" s="1"/>
      <c r="B212" s="127"/>
      <c r="C212" s="127"/>
      <c r="D212" s="127"/>
      <c r="E212" s="127"/>
      <c r="F212" s="128"/>
      <c r="G212" s="174" t="s">
        <v>128</v>
      </c>
      <c r="H212" s="161" t="s">
        <v>239</v>
      </c>
      <c r="I212" s="165"/>
      <c r="J212" s="184">
        <f>SUM(J213:J213)</f>
        <v>655000</v>
      </c>
      <c r="K212" s="184">
        <f>SUM(K213:K213)</f>
        <v>407000</v>
      </c>
    </row>
    <row r="213" spans="1:11" ht="31.2" x14ac:dyDescent="0.3">
      <c r="A213" s="1"/>
      <c r="B213" s="58"/>
      <c r="C213" s="58"/>
      <c r="D213" s="58"/>
      <c r="E213" s="58"/>
      <c r="F213" s="59"/>
      <c r="G213" s="37" t="s">
        <v>2</v>
      </c>
      <c r="H213" s="161"/>
      <c r="I213" s="143">
        <v>200</v>
      </c>
      <c r="J213" s="184">
        <v>655000</v>
      </c>
      <c r="K213" s="184">
        <v>407000</v>
      </c>
    </row>
    <row r="214" spans="1:11" ht="78" x14ac:dyDescent="0.3">
      <c r="A214" s="1"/>
      <c r="B214" s="29"/>
      <c r="C214" s="29"/>
      <c r="D214" s="29"/>
      <c r="E214" s="29"/>
      <c r="F214" s="30"/>
      <c r="G214" s="177" t="s">
        <v>67</v>
      </c>
      <c r="H214" s="114" t="s">
        <v>129</v>
      </c>
      <c r="I214" s="136"/>
      <c r="J214" s="137">
        <f>SUM(J215+J220+J225)</f>
        <v>5680000</v>
      </c>
      <c r="K214" s="137">
        <f>SUM(K215+K220+K225)</f>
        <v>2983000</v>
      </c>
    </row>
    <row r="215" spans="1:11" ht="62.4" x14ac:dyDescent="0.3">
      <c r="A215" s="1"/>
      <c r="B215" s="29"/>
      <c r="C215" s="29"/>
      <c r="D215" s="29"/>
      <c r="E215" s="29"/>
      <c r="F215" s="30"/>
      <c r="G215" s="173" t="s">
        <v>224</v>
      </c>
      <c r="H215" s="164" t="s">
        <v>130</v>
      </c>
      <c r="I215" s="158"/>
      <c r="J215" s="152">
        <f>SUM(J216)</f>
        <v>3300000</v>
      </c>
      <c r="K215" s="152">
        <f>SUM(K216)</f>
        <v>1505000</v>
      </c>
    </row>
    <row r="216" spans="1:11" ht="46.8" x14ac:dyDescent="0.3">
      <c r="A216" s="1"/>
      <c r="B216" s="21"/>
      <c r="C216" s="21"/>
      <c r="D216" s="21"/>
      <c r="E216" s="21"/>
      <c r="F216" s="22"/>
      <c r="G216" s="173" t="s">
        <v>393</v>
      </c>
      <c r="H216" s="164" t="s">
        <v>131</v>
      </c>
      <c r="I216" s="158"/>
      <c r="J216" s="152">
        <f>SUM(J217)</f>
        <v>3300000</v>
      </c>
      <c r="K216" s="152">
        <f>SUM(K217)</f>
        <v>1505000</v>
      </c>
    </row>
    <row r="217" spans="1:11" ht="50.25" customHeight="1" x14ac:dyDescent="0.3">
      <c r="A217" s="1"/>
      <c r="B217" s="21"/>
      <c r="C217" s="21"/>
      <c r="D217" s="21"/>
      <c r="E217" s="21"/>
      <c r="F217" s="22"/>
      <c r="G217" s="174" t="s">
        <v>132</v>
      </c>
      <c r="H217" s="282" t="s">
        <v>133</v>
      </c>
      <c r="I217" s="143"/>
      <c r="J217" s="144">
        <f>SUM(J218+J219)</f>
        <v>3300000</v>
      </c>
      <c r="K217" s="144">
        <f>SUM(K218+K219)</f>
        <v>1505000</v>
      </c>
    </row>
    <row r="218" spans="1:11" ht="31.2" x14ac:dyDescent="0.3">
      <c r="A218" s="1"/>
      <c r="B218" s="200"/>
      <c r="C218" s="200"/>
      <c r="D218" s="200"/>
      <c r="E218" s="200"/>
      <c r="F218" s="201"/>
      <c r="G218" s="37" t="s">
        <v>2</v>
      </c>
      <c r="H218" s="149" t="s">
        <v>0</v>
      </c>
      <c r="I218" s="143">
        <v>200</v>
      </c>
      <c r="J218" s="144">
        <v>0</v>
      </c>
      <c r="K218" s="144">
        <v>0</v>
      </c>
    </row>
    <row r="219" spans="1:11" ht="48.75" customHeight="1" x14ac:dyDescent="0.3">
      <c r="A219" s="1"/>
      <c r="B219" s="212"/>
      <c r="C219" s="212"/>
      <c r="D219" s="212"/>
      <c r="E219" s="212"/>
      <c r="F219" s="213"/>
      <c r="G219" s="38" t="s">
        <v>77</v>
      </c>
      <c r="H219" s="146" t="s">
        <v>0</v>
      </c>
      <c r="I219" s="143">
        <v>400</v>
      </c>
      <c r="J219" s="144">
        <v>3300000</v>
      </c>
      <c r="K219" s="144">
        <v>1505000</v>
      </c>
    </row>
    <row r="220" spans="1:11" ht="78" x14ac:dyDescent="0.3">
      <c r="A220" s="1"/>
      <c r="B220" s="101"/>
      <c r="C220" s="101"/>
      <c r="D220" s="101"/>
      <c r="E220" s="101"/>
      <c r="F220" s="102"/>
      <c r="G220" s="173" t="s">
        <v>175</v>
      </c>
      <c r="H220" s="283" t="s">
        <v>134</v>
      </c>
      <c r="I220" s="139"/>
      <c r="J220" s="140">
        <f>SUM(J221)</f>
        <v>580000</v>
      </c>
      <c r="K220" s="140">
        <f>SUM(K221)</f>
        <v>360000</v>
      </c>
    </row>
    <row r="221" spans="1:11" ht="31.2" x14ac:dyDescent="0.3">
      <c r="A221" s="1"/>
      <c r="B221" s="188"/>
      <c r="C221" s="188"/>
      <c r="D221" s="188"/>
      <c r="E221" s="188"/>
      <c r="F221" s="189"/>
      <c r="G221" s="284" t="s">
        <v>244</v>
      </c>
      <c r="H221" s="285" t="s">
        <v>243</v>
      </c>
      <c r="I221" s="139"/>
      <c r="J221" s="144">
        <f>SUM(J222)</f>
        <v>580000</v>
      </c>
      <c r="K221" s="144">
        <f>SUM(K222)</f>
        <v>360000</v>
      </c>
    </row>
    <row r="222" spans="1:11" ht="46.8" x14ac:dyDescent="0.3">
      <c r="A222" s="1"/>
      <c r="B222" s="188"/>
      <c r="C222" s="188"/>
      <c r="D222" s="188"/>
      <c r="E222" s="188"/>
      <c r="F222" s="189"/>
      <c r="G222" s="174" t="s">
        <v>246</v>
      </c>
      <c r="H222" s="244" t="s">
        <v>245</v>
      </c>
      <c r="I222" s="158"/>
      <c r="J222" s="144">
        <f>SUM(J223+J224)</f>
        <v>580000</v>
      </c>
      <c r="K222" s="144">
        <f>SUM(K223+K224)</f>
        <v>360000</v>
      </c>
    </row>
    <row r="223" spans="1:11" ht="31.2" x14ac:dyDescent="0.3">
      <c r="A223" s="1"/>
      <c r="B223" s="188"/>
      <c r="C223" s="188"/>
      <c r="D223" s="188"/>
      <c r="E223" s="188"/>
      <c r="F223" s="189"/>
      <c r="G223" s="37" t="s">
        <v>2</v>
      </c>
      <c r="H223" s="149" t="s">
        <v>0</v>
      </c>
      <c r="I223" s="143">
        <v>200</v>
      </c>
      <c r="J223" s="144">
        <v>0</v>
      </c>
      <c r="K223" s="144">
        <v>0</v>
      </c>
    </row>
    <row r="224" spans="1:11" ht="49.5" customHeight="1" x14ac:dyDescent="0.3">
      <c r="A224" s="1"/>
      <c r="B224" s="188"/>
      <c r="C224" s="188"/>
      <c r="D224" s="188"/>
      <c r="E224" s="188"/>
      <c r="F224" s="189"/>
      <c r="G224" s="38" t="s">
        <v>77</v>
      </c>
      <c r="H224" s="149"/>
      <c r="I224" s="143">
        <v>400</v>
      </c>
      <c r="J224" s="144">
        <v>580000</v>
      </c>
      <c r="K224" s="144">
        <v>360000</v>
      </c>
    </row>
    <row r="225" spans="1:11" ht="62.4" x14ac:dyDescent="0.3">
      <c r="A225" s="1"/>
      <c r="B225" s="35"/>
      <c r="C225" s="35"/>
      <c r="D225" s="35"/>
      <c r="E225" s="35"/>
      <c r="F225" s="36"/>
      <c r="G225" s="42" t="s">
        <v>398</v>
      </c>
      <c r="H225" s="157" t="s">
        <v>356</v>
      </c>
      <c r="I225" s="158"/>
      <c r="J225" s="144">
        <f>SUM(J227)</f>
        <v>1800000</v>
      </c>
      <c r="K225" s="144">
        <f>SUM(K227)</f>
        <v>1118000</v>
      </c>
    </row>
    <row r="226" spans="1:11" ht="109.2" x14ac:dyDescent="0.3">
      <c r="A226" s="1"/>
      <c r="B226" s="129"/>
      <c r="C226" s="129"/>
      <c r="D226" s="129"/>
      <c r="E226" s="129"/>
      <c r="F226" s="130"/>
      <c r="G226" s="42" t="s">
        <v>382</v>
      </c>
      <c r="H226" s="157" t="s">
        <v>357</v>
      </c>
      <c r="I226" s="158"/>
      <c r="J226" s="144">
        <f t="shared" ref="J226:K226" si="6">SUM(J227)</f>
        <v>1800000</v>
      </c>
      <c r="K226" s="144">
        <f t="shared" si="6"/>
        <v>1118000</v>
      </c>
    </row>
    <row r="227" spans="1:11" ht="62.4" x14ac:dyDescent="0.3">
      <c r="A227" s="1"/>
      <c r="B227" s="35"/>
      <c r="C227" s="35"/>
      <c r="D227" s="35"/>
      <c r="E227" s="35"/>
      <c r="F227" s="36"/>
      <c r="G227" s="38" t="s">
        <v>189</v>
      </c>
      <c r="H227" s="145" t="s">
        <v>358</v>
      </c>
      <c r="I227" s="163"/>
      <c r="J227" s="153">
        <f>SUM(J228:J228)</f>
        <v>1800000</v>
      </c>
      <c r="K227" s="153">
        <f>SUM(K228:K228)</f>
        <v>1118000</v>
      </c>
    </row>
    <row r="228" spans="1:11" ht="15.6" x14ac:dyDescent="0.3">
      <c r="A228" s="1"/>
      <c r="B228" s="90"/>
      <c r="C228" s="90"/>
      <c r="D228" s="90"/>
      <c r="E228" s="90"/>
      <c r="F228" s="91"/>
      <c r="G228" s="37" t="s">
        <v>1</v>
      </c>
      <c r="H228" s="145"/>
      <c r="I228" s="143">
        <v>800</v>
      </c>
      <c r="J228" s="144">
        <v>1800000</v>
      </c>
      <c r="K228" s="144">
        <v>1118000</v>
      </c>
    </row>
    <row r="229" spans="1:11" ht="78" x14ac:dyDescent="0.3">
      <c r="A229" s="1"/>
      <c r="B229" s="240"/>
      <c r="C229" s="240"/>
      <c r="D229" s="240"/>
      <c r="E229" s="240"/>
      <c r="F229" s="241"/>
      <c r="G229" s="44" t="s">
        <v>301</v>
      </c>
      <c r="H229" s="135" t="s">
        <v>302</v>
      </c>
      <c r="I229" s="136"/>
      <c r="J229" s="186">
        <f>SUM(J230+J237+J245)</f>
        <v>2712000</v>
      </c>
      <c r="K229" s="186">
        <f>SUM(K230+K237+K245)</f>
        <v>1685000</v>
      </c>
    </row>
    <row r="230" spans="1:11" ht="81" customHeight="1" x14ac:dyDescent="0.3">
      <c r="A230" s="1"/>
      <c r="B230" s="240"/>
      <c r="C230" s="240"/>
      <c r="D230" s="240"/>
      <c r="E230" s="240"/>
      <c r="F230" s="241"/>
      <c r="G230" s="42" t="s">
        <v>167</v>
      </c>
      <c r="H230" s="264" t="s">
        <v>303</v>
      </c>
      <c r="I230" s="158" t="s">
        <v>0</v>
      </c>
      <c r="J230" s="183">
        <f>SUM(J231+J234)</f>
        <v>65000</v>
      </c>
      <c r="K230" s="183">
        <f>SUM(K231+K234)</f>
        <v>40000</v>
      </c>
    </row>
    <row r="231" spans="1:11" ht="46.8" x14ac:dyDescent="0.3">
      <c r="A231" s="1"/>
      <c r="B231" s="240"/>
      <c r="C231" s="240"/>
      <c r="D231" s="240"/>
      <c r="E231" s="240"/>
      <c r="F231" s="241"/>
      <c r="G231" s="42" t="s">
        <v>304</v>
      </c>
      <c r="H231" s="264" t="s">
        <v>305</v>
      </c>
      <c r="I231" s="158"/>
      <c r="J231" s="183">
        <f>SUM(J232)</f>
        <v>40000</v>
      </c>
      <c r="K231" s="183">
        <f>SUM(K232)</f>
        <v>25000</v>
      </c>
    </row>
    <row r="232" spans="1:11" ht="31.2" x14ac:dyDescent="0.3">
      <c r="A232" s="1"/>
      <c r="B232" s="240"/>
      <c r="C232" s="240"/>
      <c r="D232" s="240"/>
      <c r="E232" s="240"/>
      <c r="F232" s="241"/>
      <c r="G232" s="174" t="s">
        <v>57</v>
      </c>
      <c r="H232" s="263" t="s">
        <v>306</v>
      </c>
      <c r="I232" s="158"/>
      <c r="J232" s="184">
        <f>SUM(J233:J233)</f>
        <v>40000</v>
      </c>
      <c r="K232" s="184">
        <f>SUM(K233:K233)</f>
        <v>25000</v>
      </c>
    </row>
    <row r="233" spans="1:11" ht="31.2" x14ac:dyDescent="0.3">
      <c r="A233" s="1"/>
      <c r="B233" s="240"/>
      <c r="C233" s="240"/>
      <c r="D233" s="240"/>
      <c r="E233" s="240"/>
      <c r="F233" s="241"/>
      <c r="G233" s="38" t="s">
        <v>2</v>
      </c>
      <c r="H233" s="159"/>
      <c r="I233" s="143">
        <v>200</v>
      </c>
      <c r="J233" s="184">
        <v>40000</v>
      </c>
      <c r="K233" s="184">
        <v>25000</v>
      </c>
    </row>
    <row r="234" spans="1:11" ht="62.4" x14ac:dyDescent="0.3">
      <c r="A234" s="1"/>
      <c r="B234" s="240"/>
      <c r="C234" s="240"/>
      <c r="D234" s="240"/>
      <c r="E234" s="240"/>
      <c r="F234" s="241"/>
      <c r="G234" s="42" t="s">
        <v>307</v>
      </c>
      <c r="H234" s="159" t="s">
        <v>308</v>
      </c>
      <c r="I234" s="158"/>
      <c r="J234" s="185">
        <f>SUM(J235)</f>
        <v>25000</v>
      </c>
      <c r="K234" s="185">
        <f>SUM(K235)</f>
        <v>15000</v>
      </c>
    </row>
    <row r="235" spans="1:11" ht="31.2" x14ac:dyDescent="0.3">
      <c r="A235" s="1"/>
      <c r="B235" s="240"/>
      <c r="C235" s="240"/>
      <c r="D235" s="240"/>
      <c r="E235" s="240"/>
      <c r="F235" s="241"/>
      <c r="G235" s="38" t="s">
        <v>57</v>
      </c>
      <c r="H235" s="146" t="s">
        <v>309</v>
      </c>
      <c r="I235" s="143"/>
      <c r="J235" s="184">
        <f>SUM(J236:J236)</f>
        <v>25000</v>
      </c>
      <c r="K235" s="184">
        <f>SUM(K236:K236)</f>
        <v>15000</v>
      </c>
    </row>
    <row r="236" spans="1:11" ht="31.2" x14ac:dyDescent="0.3">
      <c r="A236" s="1"/>
      <c r="B236" s="240"/>
      <c r="C236" s="240"/>
      <c r="D236" s="240"/>
      <c r="E236" s="240"/>
      <c r="F236" s="241"/>
      <c r="G236" s="38" t="s">
        <v>2</v>
      </c>
      <c r="H236" s="159"/>
      <c r="I236" s="143">
        <v>200</v>
      </c>
      <c r="J236" s="184">
        <v>25000</v>
      </c>
      <c r="K236" s="184">
        <v>15000</v>
      </c>
    </row>
    <row r="237" spans="1:11" ht="31.2" x14ac:dyDescent="0.3">
      <c r="A237" s="1"/>
      <c r="B237" s="240"/>
      <c r="C237" s="240"/>
      <c r="D237" s="240"/>
      <c r="E237" s="240"/>
      <c r="F237" s="241"/>
      <c r="G237" s="42" t="s">
        <v>166</v>
      </c>
      <c r="H237" s="261" t="s">
        <v>310</v>
      </c>
      <c r="I237" s="158" t="s">
        <v>0</v>
      </c>
      <c r="J237" s="183">
        <f>SUM(J238+J241)</f>
        <v>70000</v>
      </c>
      <c r="K237" s="183">
        <f>SUM(K238+K241)</f>
        <v>45000</v>
      </c>
    </row>
    <row r="238" spans="1:11" ht="46.8" x14ac:dyDescent="0.3">
      <c r="A238" s="1"/>
      <c r="B238" s="240"/>
      <c r="C238" s="240"/>
      <c r="D238" s="240"/>
      <c r="E238" s="240"/>
      <c r="F238" s="241"/>
      <c r="G238" s="42" t="s">
        <v>202</v>
      </c>
      <c r="H238" s="264" t="s">
        <v>311</v>
      </c>
      <c r="I238" s="158"/>
      <c r="J238" s="183">
        <f>SUM(J239)</f>
        <v>30000</v>
      </c>
      <c r="K238" s="183">
        <f>SUM(K239)</f>
        <v>20000</v>
      </c>
    </row>
    <row r="239" spans="1:11" ht="46.8" x14ac:dyDescent="0.3">
      <c r="A239" s="1"/>
      <c r="B239" s="240"/>
      <c r="C239" s="240"/>
      <c r="D239" s="240"/>
      <c r="E239" s="240"/>
      <c r="F239" s="241"/>
      <c r="G239" s="174" t="s">
        <v>56</v>
      </c>
      <c r="H239" s="161" t="s">
        <v>312</v>
      </c>
      <c r="I239" s="143" t="s">
        <v>0</v>
      </c>
      <c r="J239" s="184">
        <f>SUM(J240:J240)</f>
        <v>30000</v>
      </c>
      <c r="K239" s="184">
        <f>SUM(K240:K240)</f>
        <v>20000</v>
      </c>
    </row>
    <row r="240" spans="1:11" ht="31.2" x14ac:dyDescent="0.3">
      <c r="A240" s="1"/>
      <c r="B240" s="240"/>
      <c r="C240" s="240"/>
      <c r="D240" s="240"/>
      <c r="E240" s="240"/>
      <c r="F240" s="241"/>
      <c r="G240" s="38" t="s">
        <v>2</v>
      </c>
      <c r="H240" s="146" t="s">
        <v>0</v>
      </c>
      <c r="I240" s="143">
        <v>200</v>
      </c>
      <c r="J240" s="184">
        <v>30000</v>
      </c>
      <c r="K240" s="184">
        <v>20000</v>
      </c>
    </row>
    <row r="241" spans="1:11" ht="46.8" x14ac:dyDescent="0.3">
      <c r="A241" s="1"/>
      <c r="B241" s="240"/>
      <c r="C241" s="240"/>
      <c r="D241" s="240"/>
      <c r="E241" s="240"/>
      <c r="F241" s="241"/>
      <c r="G241" s="246" t="s">
        <v>351</v>
      </c>
      <c r="H241" s="247" t="s">
        <v>353</v>
      </c>
      <c r="I241" s="143"/>
      <c r="J241" s="184">
        <f>SUM(J242)</f>
        <v>40000</v>
      </c>
      <c r="K241" s="184">
        <f>SUM(K242)</f>
        <v>25000</v>
      </c>
    </row>
    <row r="242" spans="1:11" ht="46.8" x14ac:dyDescent="0.3">
      <c r="A242" s="1"/>
      <c r="B242" s="240"/>
      <c r="C242" s="240"/>
      <c r="D242" s="240"/>
      <c r="E242" s="240"/>
      <c r="F242" s="241"/>
      <c r="G242" s="174" t="s">
        <v>352</v>
      </c>
      <c r="H242" s="161" t="s">
        <v>354</v>
      </c>
      <c r="I242" s="143" t="s">
        <v>0</v>
      </c>
      <c r="J242" s="184">
        <f>SUM(J243:J244)</f>
        <v>40000</v>
      </c>
      <c r="K242" s="184">
        <f>SUM(K243:K244)</f>
        <v>25000</v>
      </c>
    </row>
    <row r="243" spans="1:11" ht="31.2" x14ac:dyDescent="0.3">
      <c r="A243" s="1"/>
      <c r="B243" s="240"/>
      <c r="C243" s="240"/>
      <c r="D243" s="240"/>
      <c r="E243" s="240"/>
      <c r="F243" s="241"/>
      <c r="G243" s="37" t="s">
        <v>2</v>
      </c>
      <c r="H243" s="149" t="s">
        <v>0</v>
      </c>
      <c r="I243" s="143">
        <v>200</v>
      </c>
      <c r="J243" s="184"/>
      <c r="K243" s="184"/>
    </row>
    <row r="244" spans="1:11" ht="46.8" x14ac:dyDescent="0.3">
      <c r="A244" s="1"/>
      <c r="B244" s="86"/>
      <c r="C244" s="86"/>
      <c r="D244" s="86"/>
      <c r="E244" s="86"/>
      <c r="F244" s="87"/>
      <c r="G244" s="38" t="s">
        <v>4</v>
      </c>
      <c r="H244" s="146"/>
      <c r="I244" s="143">
        <v>600</v>
      </c>
      <c r="J244" s="184">
        <v>40000</v>
      </c>
      <c r="K244" s="184">
        <v>25000</v>
      </c>
    </row>
    <row r="245" spans="1:11" ht="62.4" x14ac:dyDescent="0.3">
      <c r="A245" s="1"/>
      <c r="B245" s="236"/>
      <c r="C245" s="236"/>
      <c r="D245" s="236"/>
      <c r="E245" s="236"/>
      <c r="F245" s="237"/>
      <c r="G245" s="42" t="s">
        <v>414</v>
      </c>
      <c r="H245" s="159" t="s">
        <v>384</v>
      </c>
      <c r="I245" s="158"/>
      <c r="J245" s="184">
        <f>SUM(J246:J246)</f>
        <v>2577000</v>
      </c>
      <c r="K245" s="184">
        <f>SUM(K246:K246)</f>
        <v>1600000</v>
      </c>
    </row>
    <row r="246" spans="1:11" ht="31.2" x14ac:dyDescent="0.3">
      <c r="A246" s="1"/>
      <c r="B246" s="236"/>
      <c r="C246" s="236"/>
      <c r="D246" s="236"/>
      <c r="E246" s="236"/>
      <c r="F246" s="237"/>
      <c r="G246" s="42" t="s">
        <v>348</v>
      </c>
      <c r="H246" s="159" t="s">
        <v>349</v>
      </c>
      <c r="I246" s="158"/>
      <c r="J246" s="183">
        <f>SUM(J247)</f>
        <v>2577000</v>
      </c>
      <c r="K246" s="183">
        <f>SUM(K247)</f>
        <v>1600000</v>
      </c>
    </row>
    <row r="247" spans="1:11" ht="31.2" x14ac:dyDescent="0.3">
      <c r="A247" s="1"/>
      <c r="B247" s="236"/>
      <c r="C247" s="236"/>
      <c r="D247" s="236"/>
      <c r="E247" s="236"/>
      <c r="F247" s="237"/>
      <c r="G247" s="38" t="s">
        <v>76</v>
      </c>
      <c r="H247" s="146" t="s">
        <v>350</v>
      </c>
      <c r="I247" s="143"/>
      <c r="J247" s="184">
        <f>SUM(J248:J248)</f>
        <v>2577000</v>
      </c>
      <c r="K247" s="184">
        <f>SUM(K248:K248)</f>
        <v>1600000</v>
      </c>
    </row>
    <row r="248" spans="1:11" ht="46.8" x14ac:dyDescent="0.3">
      <c r="A248" s="1"/>
      <c r="B248" s="236"/>
      <c r="C248" s="236"/>
      <c r="D248" s="236"/>
      <c r="E248" s="236"/>
      <c r="F248" s="237"/>
      <c r="G248" s="38" t="s">
        <v>4</v>
      </c>
      <c r="H248" s="146"/>
      <c r="I248" s="143">
        <v>600</v>
      </c>
      <c r="J248" s="184">
        <v>2577000</v>
      </c>
      <c r="K248" s="184">
        <v>1600000</v>
      </c>
    </row>
    <row r="249" spans="1:11" ht="62.4" x14ac:dyDescent="0.3">
      <c r="A249" s="1"/>
      <c r="B249" s="236"/>
      <c r="C249" s="236"/>
      <c r="D249" s="236"/>
      <c r="E249" s="236"/>
      <c r="F249" s="237"/>
      <c r="G249" s="44" t="s">
        <v>68</v>
      </c>
      <c r="H249" s="286" t="s">
        <v>135</v>
      </c>
      <c r="I249" s="136" t="s">
        <v>0</v>
      </c>
      <c r="J249" s="137">
        <f>SUM(J250)</f>
        <v>635000</v>
      </c>
      <c r="K249" s="137">
        <f>SUM(K250)</f>
        <v>394000</v>
      </c>
    </row>
    <row r="250" spans="1:11" ht="62.4" x14ac:dyDescent="0.3">
      <c r="A250" s="1"/>
      <c r="B250" s="86"/>
      <c r="C250" s="86"/>
      <c r="D250" s="86"/>
      <c r="E250" s="86"/>
      <c r="F250" s="87"/>
      <c r="G250" s="173" t="s">
        <v>373</v>
      </c>
      <c r="H250" s="264" t="s">
        <v>203</v>
      </c>
      <c r="I250" s="158" t="s">
        <v>0</v>
      </c>
      <c r="J250" s="152">
        <f>SUM(J252)</f>
        <v>635000</v>
      </c>
      <c r="K250" s="152">
        <f>SUM(K252)</f>
        <v>394000</v>
      </c>
    </row>
    <row r="251" spans="1:11" ht="62.4" x14ac:dyDescent="0.3">
      <c r="A251" s="1"/>
      <c r="B251" s="297" t="s">
        <v>22</v>
      </c>
      <c r="C251" s="297"/>
      <c r="D251" s="297"/>
      <c r="E251" s="297"/>
      <c r="F251" s="298"/>
      <c r="G251" s="246" t="s">
        <v>374</v>
      </c>
      <c r="H251" s="269" t="s">
        <v>204</v>
      </c>
      <c r="I251" s="139"/>
      <c r="J251" s="152">
        <f>SUM(J252)</f>
        <v>635000</v>
      </c>
      <c r="K251" s="152">
        <f>SUM(K252)</f>
        <v>394000</v>
      </c>
    </row>
    <row r="252" spans="1:11" ht="46.8" x14ac:dyDescent="0.3">
      <c r="A252" s="1"/>
      <c r="B252" s="303" t="s">
        <v>21</v>
      </c>
      <c r="C252" s="303"/>
      <c r="D252" s="303"/>
      <c r="E252" s="303"/>
      <c r="F252" s="304"/>
      <c r="G252" s="260" t="s">
        <v>180</v>
      </c>
      <c r="H252" s="161" t="s">
        <v>205</v>
      </c>
      <c r="I252" s="143" t="s">
        <v>0</v>
      </c>
      <c r="J252" s="144">
        <f>SUM(J253)</f>
        <v>635000</v>
      </c>
      <c r="K252" s="144">
        <f>SUM(K253)</f>
        <v>394000</v>
      </c>
    </row>
    <row r="253" spans="1:11" ht="46.8" x14ac:dyDescent="0.3">
      <c r="A253" s="1"/>
      <c r="B253" s="60"/>
      <c r="C253" s="60"/>
      <c r="D253" s="60"/>
      <c r="E253" s="60"/>
      <c r="F253" s="61"/>
      <c r="G253" s="38" t="s">
        <v>4</v>
      </c>
      <c r="H253" s="276"/>
      <c r="I253" s="143">
        <v>600</v>
      </c>
      <c r="J253" s="144">
        <v>635000</v>
      </c>
      <c r="K253" s="144">
        <v>394000</v>
      </c>
    </row>
    <row r="254" spans="1:11" ht="62.4" x14ac:dyDescent="0.3">
      <c r="A254" s="1"/>
      <c r="B254" s="299" t="s">
        <v>20</v>
      </c>
      <c r="C254" s="299"/>
      <c r="D254" s="299"/>
      <c r="E254" s="299"/>
      <c r="F254" s="300"/>
      <c r="G254" s="44" t="s">
        <v>69</v>
      </c>
      <c r="H254" s="168" t="s">
        <v>136</v>
      </c>
      <c r="I254" s="136" t="s">
        <v>0</v>
      </c>
      <c r="J254" s="137">
        <f>SUM(J255+J267)</f>
        <v>25374264</v>
      </c>
      <c r="K254" s="137">
        <f>SUM(K255+K267)</f>
        <v>22597246</v>
      </c>
    </row>
    <row r="255" spans="1:11" ht="78" x14ac:dyDescent="0.3">
      <c r="A255" s="1"/>
      <c r="B255" s="295">
        <v>200</v>
      </c>
      <c r="C255" s="295"/>
      <c r="D255" s="295"/>
      <c r="E255" s="295"/>
      <c r="F255" s="296"/>
      <c r="G255" s="42" t="s">
        <v>176</v>
      </c>
      <c r="H255" s="164" t="s">
        <v>137</v>
      </c>
      <c r="I255" s="139" t="s">
        <v>0</v>
      </c>
      <c r="J255" s="140">
        <f>SUM(J256)</f>
        <v>14673672</v>
      </c>
      <c r="K255" s="140">
        <f>SUM(K256)</f>
        <v>15112662</v>
      </c>
    </row>
    <row r="256" spans="1:11" ht="62.4" x14ac:dyDescent="0.3">
      <c r="A256" s="1"/>
      <c r="B256" s="297" t="s">
        <v>19</v>
      </c>
      <c r="C256" s="297"/>
      <c r="D256" s="297"/>
      <c r="E256" s="297"/>
      <c r="F256" s="298"/>
      <c r="G256" s="246" t="s">
        <v>378</v>
      </c>
      <c r="H256" s="272" t="s">
        <v>138</v>
      </c>
      <c r="I256" s="139"/>
      <c r="J256" s="152">
        <f>SUM(J259+J261+J257+J264)</f>
        <v>14673672</v>
      </c>
      <c r="K256" s="152">
        <f>SUM(K259+K261+K257+K264)</f>
        <v>15112662</v>
      </c>
    </row>
    <row r="257" spans="1:11" ht="31.2" x14ac:dyDescent="0.3">
      <c r="A257" s="1"/>
      <c r="B257" s="131"/>
      <c r="C257" s="131"/>
      <c r="D257" s="131"/>
      <c r="E257" s="131"/>
      <c r="F257" s="132"/>
      <c r="G257" s="260" t="s">
        <v>226</v>
      </c>
      <c r="H257" s="114" t="s">
        <v>227</v>
      </c>
      <c r="I257" s="139"/>
      <c r="J257" s="144">
        <f>SUM(J258)</f>
        <v>7745010</v>
      </c>
      <c r="K257" s="144">
        <f>SUM(K258)</f>
        <v>8184000</v>
      </c>
    </row>
    <row r="258" spans="1:11" ht="31.2" x14ac:dyDescent="0.3">
      <c r="A258" s="1"/>
      <c r="B258" s="131"/>
      <c r="C258" s="131"/>
      <c r="D258" s="131"/>
      <c r="E258" s="131"/>
      <c r="F258" s="132"/>
      <c r="G258" s="37" t="s">
        <v>2</v>
      </c>
      <c r="H258" s="149" t="s">
        <v>0</v>
      </c>
      <c r="I258" s="143">
        <v>200</v>
      </c>
      <c r="J258" s="144">
        <v>7745010</v>
      </c>
      <c r="K258" s="144">
        <v>8184000</v>
      </c>
    </row>
    <row r="259" spans="1:11" ht="31.2" x14ac:dyDescent="0.3">
      <c r="A259" s="1"/>
      <c r="B259" s="299" t="s">
        <v>18</v>
      </c>
      <c r="C259" s="299"/>
      <c r="D259" s="299"/>
      <c r="E259" s="299"/>
      <c r="F259" s="300"/>
      <c r="G259" s="174" t="s">
        <v>78</v>
      </c>
      <c r="H259" s="276" t="s">
        <v>139</v>
      </c>
      <c r="I259" s="143"/>
      <c r="J259" s="144">
        <f>SUM(J260)</f>
        <v>0</v>
      </c>
      <c r="K259" s="144">
        <f>SUM(K260)</f>
        <v>0</v>
      </c>
    </row>
    <row r="260" spans="1:11" ht="15.6" x14ac:dyDescent="0.3">
      <c r="A260" s="1"/>
      <c r="B260" s="295">
        <v>800</v>
      </c>
      <c r="C260" s="295"/>
      <c r="D260" s="295"/>
      <c r="E260" s="295"/>
      <c r="F260" s="296"/>
      <c r="G260" s="38" t="s">
        <v>6</v>
      </c>
      <c r="H260" s="145" t="s">
        <v>0</v>
      </c>
      <c r="I260" s="143">
        <v>500</v>
      </c>
      <c r="J260" s="144"/>
      <c r="K260" s="144"/>
    </row>
    <row r="261" spans="1:11" ht="31.2" x14ac:dyDescent="0.3">
      <c r="A261" s="1"/>
      <c r="B261" s="46"/>
      <c r="C261" s="46"/>
      <c r="D261" s="46"/>
      <c r="E261" s="46"/>
      <c r="F261" s="47"/>
      <c r="G261" s="38" t="s">
        <v>394</v>
      </c>
      <c r="H261" s="146" t="s">
        <v>219</v>
      </c>
      <c r="I261" s="143"/>
      <c r="J261" s="144">
        <f>SUM(J262:J263)</f>
        <v>0</v>
      </c>
      <c r="K261" s="144">
        <f>SUM(K262:K263)</f>
        <v>0</v>
      </c>
    </row>
    <row r="262" spans="1:11" ht="31.2" x14ac:dyDescent="0.3">
      <c r="A262" s="1"/>
      <c r="B262" s="46"/>
      <c r="C262" s="46"/>
      <c r="D262" s="46"/>
      <c r="E262" s="46"/>
      <c r="F262" s="47"/>
      <c r="G262" s="37" t="s">
        <v>2</v>
      </c>
      <c r="H262" s="149" t="s">
        <v>0</v>
      </c>
      <c r="I262" s="143">
        <v>200</v>
      </c>
      <c r="J262" s="144"/>
      <c r="K262" s="144"/>
    </row>
    <row r="263" spans="1:11" ht="15.6" x14ac:dyDescent="0.3">
      <c r="A263" s="1"/>
      <c r="B263" s="232"/>
      <c r="C263" s="232"/>
      <c r="D263" s="232"/>
      <c r="E263" s="232"/>
      <c r="F263" s="233"/>
      <c r="G263" s="38" t="s">
        <v>6</v>
      </c>
      <c r="H263" s="149" t="s">
        <v>0</v>
      </c>
      <c r="I263" s="143">
        <v>500</v>
      </c>
      <c r="J263" s="144"/>
      <c r="K263" s="144"/>
    </row>
    <row r="264" spans="1:11" ht="78" x14ac:dyDescent="0.3">
      <c r="A264" s="1"/>
      <c r="B264" s="133"/>
      <c r="C264" s="133"/>
      <c r="D264" s="133"/>
      <c r="E264" s="133"/>
      <c r="F264" s="134"/>
      <c r="G264" s="37" t="s">
        <v>395</v>
      </c>
      <c r="H264" s="149" t="s">
        <v>228</v>
      </c>
      <c r="I264" s="143"/>
      <c r="J264" s="144">
        <f>SUM(J265:J266)</f>
        <v>6928662</v>
      </c>
      <c r="K264" s="144">
        <f>SUM(K265:K266)</f>
        <v>6928662</v>
      </c>
    </row>
    <row r="265" spans="1:11" ht="31.2" x14ac:dyDescent="0.3">
      <c r="A265" s="1"/>
      <c r="B265" s="133"/>
      <c r="C265" s="133"/>
      <c r="D265" s="133"/>
      <c r="E265" s="133"/>
      <c r="F265" s="134"/>
      <c r="G265" s="37" t="s">
        <v>2</v>
      </c>
      <c r="H265" s="149" t="s">
        <v>0</v>
      </c>
      <c r="I265" s="143">
        <v>200</v>
      </c>
      <c r="J265" s="144">
        <v>6928662</v>
      </c>
      <c r="K265" s="144">
        <v>6928662</v>
      </c>
    </row>
    <row r="266" spans="1:11" ht="15.6" x14ac:dyDescent="0.3">
      <c r="A266" s="1"/>
      <c r="B266" s="234"/>
      <c r="C266" s="234"/>
      <c r="D266" s="234"/>
      <c r="E266" s="234"/>
      <c r="F266" s="235"/>
      <c r="G266" s="38" t="s">
        <v>6</v>
      </c>
      <c r="H266" s="149"/>
      <c r="I266" s="143">
        <v>500</v>
      </c>
      <c r="J266" s="144"/>
      <c r="K266" s="144"/>
    </row>
    <row r="267" spans="1:11" ht="78" x14ac:dyDescent="0.3">
      <c r="A267" s="1"/>
      <c r="B267" s="101"/>
      <c r="C267" s="101"/>
      <c r="D267" s="101"/>
      <c r="E267" s="101"/>
      <c r="F267" s="102"/>
      <c r="G267" s="173" t="s">
        <v>177</v>
      </c>
      <c r="H267" s="164" t="s">
        <v>140</v>
      </c>
      <c r="I267" s="158" t="s">
        <v>0</v>
      </c>
      <c r="J267" s="152">
        <f>SUM(J268)</f>
        <v>10700592</v>
      </c>
      <c r="K267" s="152">
        <f>SUM(K268)</f>
        <v>7484584</v>
      </c>
    </row>
    <row r="268" spans="1:11" ht="46.8" x14ac:dyDescent="0.3">
      <c r="A268" s="1"/>
      <c r="B268" s="101"/>
      <c r="C268" s="101"/>
      <c r="D268" s="101"/>
      <c r="E268" s="101"/>
      <c r="F268" s="102"/>
      <c r="G268" s="173" t="s">
        <v>379</v>
      </c>
      <c r="H268" s="164" t="s">
        <v>396</v>
      </c>
      <c r="I268" s="158"/>
      <c r="J268" s="152">
        <f>SUM(J271+J269)</f>
        <v>10700592</v>
      </c>
      <c r="K268" s="152">
        <f>SUM(K271+K269)</f>
        <v>7484584</v>
      </c>
    </row>
    <row r="269" spans="1:11" ht="93.6" x14ac:dyDescent="0.3">
      <c r="A269" s="1"/>
      <c r="B269" s="299" t="s">
        <v>17</v>
      </c>
      <c r="C269" s="299"/>
      <c r="D269" s="299"/>
      <c r="E269" s="299"/>
      <c r="F269" s="300"/>
      <c r="G269" s="38" t="s">
        <v>209</v>
      </c>
      <c r="H269" s="146" t="s">
        <v>397</v>
      </c>
      <c r="I269" s="143"/>
      <c r="J269" s="144">
        <f>SUM(J270)</f>
        <v>8700000</v>
      </c>
      <c r="K269" s="144">
        <f>SUM(K270)</f>
        <v>5404000</v>
      </c>
    </row>
    <row r="270" spans="1:11" ht="15.6" x14ac:dyDescent="0.3">
      <c r="A270" s="1"/>
      <c r="B270" s="299">
        <v>200</v>
      </c>
      <c r="C270" s="299"/>
      <c r="D270" s="299"/>
      <c r="E270" s="299"/>
      <c r="F270" s="300"/>
      <c r="G270" s="38" t="s">
        <v>1</v>
      </c>
      <c r="H270" s="146"/>
      <c r="I270" s="143">
        <v>800</v>
      </c>
      <c r="J270" s="144">
        <v>8700000</v>
      </c>
      <c r="K270" s="144">
        <v>5404000</v>
      </c>
    </row>
    <row r="271" spans="1:11" ht="62.4" x14ac:dyDescent="0.3">
      <c r="A271" s="1"/>
      <c r="B271" s="97"/>
      <c r="C271" s="97"/>
      <c r="D271" s="97"/>
      <c r="E271" s="97"/>
      <c r="F271" s="98"/>
      <c r="G271" s="38" t="s">
        <v>47</v>
      </c>
      <c r="H271" s="146" t="s">
        <v>380</v>
      </c>
      <c r="I271" s="143" t="s">
        <v>0</v>
      </c>
      <c r="J271" s="144">
        <f>SUM(J272)</f>
        <v>2000592</v>
      </c>
      <c r="K271" s="144">
        <f>SUM(K272)</f>
        <v>2080584</v>
      </c>
    </row>
    <row r="272" spans="1:11" ht="15.6" x14ac:dyDescent="0.3">
      <c r="A272" s="1"/>
      <c r="B272" s="97"/>
      <c r="C272" s="97"/>
      <c r="D272" s="97"/>
      <c r="E272" s="97"/>
      <c r="F272" s="98"/>
      <c r="G272" s="38" t="s">
        <v>1</v>
      </c>
      <c r="H272" s="244"/>
      <c r="I272" s="143">
        <v>800</v>
      </c>
      <c r="J272" s="144">
        <v>2000592</v>
      </c>
      <c r="K272" s="144">
        <v>2080584</v>
      </c>
    </row>
    <row r="273" spans="1:11" ht="46.8" x14ac:dyDescent="0.3">
      <c r="A273" s="1"/>
      <c r="B273" s="301" t="s">
        <v>16</v>
      </c>
      <c r="C273" s="301"/>
      <c r="D273" s="301"/>
      <c r="E273" s="301"/>
      <c r="F273" s="302"/>
      <c r="G273" s="44" t="s">
        <v>70</v>
      </c>
      <c r="H273" s="287" t="s">
        <v>141</v>
      </c>
      <c r="I273" s="136" t="s">
        <v>0</v>
      </c>
      <c r="J273" s="137">
        <f>SUM(J274)</f>
        <v>82030</v>
      </c>
      <c r="K273" s="137">
        <f>SUM(K274)</f>
        <v>82030</v>
      </c>
    </row>
    <row r="274" spans="1:11" ht="78" x14ac:dyDescent="0.3">
      <c r="A274" s="1"/>
      <c r="B274" s="295">
        <v>500</v>
      </c>
      <c r="C274" s="295"/>
      <c r="D274" s="295"/>
      <c r="E274" s="295"/>
      <c r="F274" s="296"/>
      <c r="G274" s="42" t="s">
        <v>178</v>
      </c>
      <c r="H274" s="261" t="s">
        <v>142</v>
      </c>
      <c r="I274" s="158" t="s">
        <v>0</v>
      </c>
      <c r="J274" s="152">
        <f>SUM(J275+J278+J283)</f>
        <v>82030</v>
      </c>
      <c r="K274" s="152">
        <f>SUM(K275+K278+K283)</f>
        <v>82030</v>
      </c>
    </row>
    <row r="275" spans="1:11" ht="78" x14ac:dyDescent="0.3">
      <c r="A275" s="1"/>
      <c r="B275" s="297" t="s">
        <v>15</v>
      </c>
      <c r="C275" s="297"/>
      <c r="D275" s="297"/>
      <c r="E275" s="297"/>
      <c r="F275" s="298"/>
      <c r="G275" s="246" t="s">
        <v>390</v>
      </c>
      <c r="H275" s="269" t="s">
        <v>389</v>
      </c>
      <c r="I275" s="139"/>
      <c r="J275" s="152">
        <f>SUM(J276)</f>
        <v>20000</v>
      </c>
      <c r="K275" s="152">
        <f>SUM(K276)</f>
        <v>20000</v>
      </c>
    </row>
    <row r="276" spans="1:11" ht="46.8" x14ac:dyDescent="0.3">
      <c r="A276" s="1"/>
      <c r="B276" s="303" t="s">
        <v>14</v>
      </c>
      <c r="C276" s="303"/>
      <c r="D276" s="303"/>
      <c r="E276" s="303"/>
      <c r="F276" s="304"/>
      <c r="G276" s="37" t="s">
        <v>71</v>
      </c>
      <c r="H276" s="258" t="s">
        <v>143</v>
      </c>
      <c r="I276" s="143" t="s">
        <v>0</v>
      </c>
      <c r="J276" s="144">
        <f>SUM(J277)</f>
        <v>20000</v>
      </c>
      <c r="K276" s="144">
        <f>SUM(K277)</f>
        <v>20000</v>
      </c>
    </row>
    <row r="277" spans="1:11" ht="15.6" x14ac:dyDescent="0.3">
      <c r="A277" s="1"/>
      <c r="B277" s="64"/>
      <c r="C277" s="64"/>
      <c r="D277" s="64"/>
      <c r="E277" s="64"/>
      <c r="F277" s="65"/>
      <c r="G277" s="38" t="s">
        <v>1</v>
      </c>
      <c r="H277" s="146" t="s">
        <v>0</v>
      </c>
      <c r="I277" s="143">
        <v>800</v>
      </c>
      <c r="J277" s="144">
        <v>20000</v>
      </c>
      <c r="K277" s="144">
        <v>20000</v>
      </c>
    </row>
    <row r="278" spans="1:11" ht="62.4" x14ac:dyDescent="0.3">
      <c r="A278" s="1"/>
      <c r="B278" s="296" t="s">
        <v>13</v>
      </c>
      <c r="C278" s="305"/>
      <c r="D278" s="305"/>
      <c r="E278" s="305"/>
      <c r="F278" s="306"/>
      <c r="G278" s="173" t="s">
        <v>144</v>
      </c>
      <c r="H278" s="269" t="s">
        <v>145</v>
      </c>
      <c r="I278" s="158"/>
      <c r="J278" s="144">
        <f>SUM(J279+J281)</f>
        <v>6930</v>
      </c>
      <c r="K278" s="144">
        <f>SUM(K279+K281)</f>
        <v>6930</v>
      </c>
    </row>
    <row r="279" spans="1:11" ht="78" x14ac:dyDescent="0.3">
      <c r="A279" s="1"/>
      <c r="B279" s="249"/>
      <c r="C279" s="176"/>
      <c r="D279" s="176"/>
      <c r="E279" s="176"/>
      <c r="F279" s="176"/>
      <c r="G279" s="174" t="s">
        <v>399</v>
      </c>
      <c r="H279" s="270" t="s">
        <v>400</v>
      </c>
      <c r="I279" s="143"/>
      <c r="J279" s="144">
        <f>SUM(J280)</f>
        <v>0</v>
      </c>
      <c r="K279" s="144">
        <f>SUM(K280)</f>
        <v>0</v>
      </c>
    </row>
    <row r="280" spans="1:11" ht="15.6" x14ac:dyDescent="0.3">
      <c r="A280" s="1"/>
      <c r="B280" s="249"/>
      <c r="C280" s="176"/>
      <c r="D280" s="176"/>
      <c r="E280" s="176"/>
      <c r="F280" s="176"/>
      <c r="G280" s="38" t="s">
        <v>1</v>
      </c>
      <c r="H280" s="146" t="s">
        <v>0</v>
      </c>
      <c r="I280" s="143">
        <v>800</v>
      </c>
      <c r="J280" s="152">
        <v>0</v>
      </c>
      <c r="K280" s="152">
        <v>0</v>
      </c>
    </row>
    <row r="281" spans="1:11" ht="62.4" x14ac:dyDescent="0.3">
      <c r="A281" s="1"/>
      <c r="B281" s="78"/>
      <c r="C281" s="78"/>
      <c r="D281" s="78"/>
      <c r="E281" s="78"/>
      <c r="F281" s="79"/>
      <c r="G281" s="174" t="s">
        <v>225</v>
      </c>
      <c r="H281" s="161" t="s">
        <v>220</v>
      </c>
      <c r="I281" s="143"/>
      <c r="J281" s="144">
        <f>SUM(J282)</f>
        <v>6930</v>
      </c>
      <c r="K281" s="144">
        <f>SUM(K282)</f>
        <v>6930</v>
      </c>
    </row>
    <row r="282" spans="1:11" ht="31.2" x14ac:dyDescent="0.3">
      <c r="A282" s="1"/>
      <c r="B282" s="78"/>
      <c r="C282" s="78"/>
      <c r="D282" s="78"/>
      <c r="E282" s="78"/>
      <c r="F282" s="79"/>
      <c r="G282" s="38" t="s">
        <v>2</v>
      </c>
      <c r="H282" s="154" t="s">
        <v>0</v>
      </c>
      <c r="I282" s="143">
        <v>200</v>
      </c>
      <c r="J282" s="144">
        <v>6930</v>
      </c>
      <c r="K282" s="144">
        <v>6930</v>
      </c>
    </row>
    <row r="283" spans="1:11" ht="62.4" x14ac:dyDescent="0.3">
      <c r="A283" s="1"/>
      <c r="B283" s="66"/>
      <c r="C283" s="66"/>
      <c r="D283" s="66"/>
      <c r="E283" s="66"/>
      <c r="F283" s="67"/>
      <c r="G283" s="41" t="s">
        <v>375</v>
      </c>
      <c r="H283" s="167" t="s">
        <v>376</v>
      </c>
      <c r="I283" s="166"/>
      <c r="J283" s="144">
        <f t="shared" ref="J283:K284" si="7">SUM(J284)</f>
        <v>55100</v>
      </c>
      <c r="K283" s="144">
        <f t="shared" si="7"/>
        <v>55100</v>
      </c>
    </row>
    <row r="284" spans="1:11" ht="46.8" x14ac:dyDescent="0.3">
      <c r="A284" s="1"/>
      <c r="B284" s="66"/>
      <c r="C284" s="66"/>
      <c r="D284" s="66"/>
      <c r="E284" s="66"/>
      <c r="F284" s="67"/>
      <c r="G284" s="38" t="s">
        <v>392</v>
      </c>
      <c r="H284" s="155" t="s">
        <v>391</v>
      </c>
      <c r="I284" s="143"/>
      <c r="J284" s="144">
        <f t="shared" si="7"/>
        <v>55100</v>
      </c>
      <c r="K284" s="144">
        <f t="shared" si="7"/>
        <v>55100</v>
      </c>
    </row>
    <row r="285" spans="1:11" ht="31.2" x14ac:dyDescent="0.3">
      <c r="A285" s="1"/>
      <c r="B285" s="66"/>
      <c r="C285" s="66"/>
      <c r="D285" s="66"/>
      <c r="E285" s="66"/>
      <c r="F285" s="67"/>
      <c r="G285" s="38" t="s">
        <v>2</v>
      </c>
      <c r="H285" s="155"/>
      <c r="I285" s="143">
        <v>200</v>
      </c>
      <c r="J285" s="144">
        <v>55100</v>
      </c>
      <c r="K285" s="144">
        <v>55100</v>
      </c>
    </row>
    <row r="286" spans="1:11" ht="46.8" x14ac:dyDescent="0.3">
      <c r="A286" s="1"/>
      <c r="B286" s="66"/>
      <c r="C286" s="66"/>
      <c r="D286" s="66"/>
      <c r="E286" s="66"/>
      <c r="F286" s="67"/>
      <c r="G286" s="44" t="s">
        <v>201</v>
      </c>
      <c r="H286" s="248" t="s">
        <v>146</v>
      </c>
      <c r="I286" s="136" t="s">
        <v>0</v>
      </c>
      <c r="J286" s="137">
        <f t="shared" ref="J286:K289" si="8">SUM(J287)</f>
        <v>100000</v>
      </c>
      <c r="K286" s="137">
        <f t="shared" si="8"/>
        <v>60000</v>
      </c>
    </row>
    <row r="287" spans="1:11" ht="46.8" x14ac:dyDescent="0.3">
      <c r="A287" s="1"/>
      <c r="B287" s="66"/>
      <c r="C287" s="66"/>
      <c r="D287" s="66"/>
      <c r="E287" s="66"/>
      <c r="F287" s="67"/>
      <c r="G287" s="173" t="s">
        <v>381</v>
      </c>
      <c r="H287" s="164" t="s">
        <v>147</v>
      </c>
      <c r="I287" s="169"/>
      <c r="J287" s="140">
        <f>SUM(J288)</f>
        <v>100000</v>
      </c>
      <c r="K287" s="140">
        <f>SUM(K288)</f>
        <v>60000</v>
      </c>
    </row>
    <row r="288" spans="1:11" ht="46.8" x14ac:dyDescent="0.3">
      <c r="A288" s="1"/>
      <c r="B288" s="297" t="s">
        <v>12</v>
      </c>
      <c r="C288" s="297"/>
      <c r="D288" s="297"/>
      <c r="E288" s="297"/>
      <c r="F288" s="298"/>
      <c r="G288" s="173" t="s">
        <v>401</v>
      </c>
      <c r="H288" s="164" t="s">
        <v>148</v>
      </c>
      <c r="I288" s="169"/>
      <c r="J288" s="152">
        <f t="shared" si="8"/>
        <v>100000</v>
      </c>
      <c r="K288" s="152">
        <f t="shared" si="8"/>
        <v>60000</v>
      </c>
    </row>
    <row r="289" spans="1:11" ht="46.8" x14ac:dyDescent="0.3">
      <c r="A289" s="1"/>
      <c r="B289" s="15"/>
      <c r="C289" s="15"/>
      <c r="D289" s="15"/>
      <c r="E289" s="15"/>
      <c r="F289" s="16"/>
      <c r="G289" s="174" t="s">
        <v>150</v>
      </c>
      <c r="H289" s="244" t="s">
        <v>149</v>
      </c>
      <c r="I289" s="139" t="s">
        <v>0</v>
      </c>
      <c r="J289" s="144">
        <f t="shared" si="8"/>
        <v>100000</v>
      </c>
      <c r="K289" s="144">
        <f t="shared" si="8"/>
        <v>60000</v>
      </c>
    </row>
    <row r="290" spans="1:11" ht="31.2" x14ac:dyDescent="0.3">
      <c r="A290" s="1"/>
      <c r="B290" s="62"/>
      <c r="C290" s="62"/>
      <c r="D290" s="62"/>
      <c r="E290" s="62"/>
      <c r="F290" s="63"/>
      <c r="G290" s="38" t="s">
        <v>2</v>
      </c>
      <c r="H290" s="244"/>
      <c r="I290" s="143">
        <v>200</v>
      </c>
      <c r="J290" s="144">
        <v>100000</v>
      </c>
      <c r="K290" s="144">
        <v>60000</v>
      </c>
    </row>
    <row r="291" spans="1:11" ht="78" x14ac:dyDescent="0.3">
      <c r="A291" s="1"/>
      <c r="B291" s="238"/>
      <c r="C291" s="238"/>
      <c r="D291" s="238"/>
      <c r="E291" s="238"/>
      <c r="F291" s="239"/>
      <c r="G291" s="44" t="s">
        <v>313</v>
      </c>
      <c r="H291" s="245" t="s">
        <v>314</v>
      </c>
      <c r="I291" s="136"/>
      <c r="J291" s="137">
        <f>SUM(J292:J292)</f>
        <v>1929110</v>
      </c>
      <c r="K291" s="137">
        <f>SUM(K292:K292)</f>
        <v>1436110</v>
      </c>
    </row>
    <row r="292" spans="1:11" ht="78" x14ac:dyDescent="0.3">
      <c r="A292" s="1"/>
      <c r="B292" s="238"/>
      <c r="C292" s="238"/>
      <c r="D292" s="238"/>
      <c r="E292" s="238"/>
      <c r="F292" s="239"/>
      <c r="G292" s="42" t="s">
        <v>317</v>
      </c>
      <c r="H292" s="261" t="s">
        <v>315</v>
      </c>
      <c r="I292" s="143"/>
      <c r="J292" s="144">
        <f>SUM(J293+J299+J302)</f>
        <v>1929110</v>
      </c>
      <c r="K292" s="144">
        <f>SUM(K293+K299+K302)</f>
        <v>1436110</v>
      </c>
    </row>
    <row r="293" spans="1:11" ht="51" customHeight="1" x14ac:dyDescent="0.3">
      <c r="A293" s="1"/>
      <c r="B293" s="238"/>
      <c r="C293" s="238"/>
      <c r="D293" s="238"/>
      <c r="E293" s="238"/>
      <c r="F293" s="239"/>
      <c r="G293" s="246" t="s">
        <v>318</v>
      </c>
      <c r="H293" s="261" t="s">
        <v>316</v>
      </c>
      <c r="I293" s="143"/>
      <c r="J293" s="140">
        <f>SUM(J294+J297)</f>
        <v>1135000</v>
      </c>
      <c r="K293" s="140">
        <f>SUM(K294+K297)</f>
        <v>705000</v>
      </c>
    </row>
    <row r="294" spans="1:11" ht="63.75" customHeight="1" x14ac:dyDescent="0.3">
      <c r="A294" s="1"/>
      <c r="B294" s="238"/>
      <c r="C294" s="238"/>
      <c r="D294" s="238"/>
      <c r="E294" s="238"/>
      <c r="F294" s="239"/>
      <c r="G294" s="174" t="s">
        <v>319</v>
      </c>
      <c r="H294" s="259" t="s">
        <v>320</v>
      </c>
      <c r="I294" s="143" t="s">
        <v>0</v>
      </c>
      <c r="J294" s="144">
        <f>SUM(J295:J296)</f>
        <v>910000</v>
      </c>
      <c r="K294" s="144">
        <f>SUM(K295:K296)</f>
        <v>565000</v>
      </c>
    </row>
    <row r="295" spans="1:11" ht="31.2" x14ac:dyDescent="0.3">
      <c r="A295" s="1"/>
      <c r="B295" s="238"/>
      <c r="C295" s="238"/>
      <c r="D295" s="238"/>
      <c r="E295" s="238"/>
      <c r="F295" s="239"/>
      <c r="G295" s="37" t="s">
        <v>2</v>
      </c>
      <c r="H295" s="149" t="s">
        <v>0</v>
      </c>
      <c r="I295" s="143">
        <v>200</v>
      </c>
      <c r="J295" s="144">
        <v>910000</v>
      </c>
      <c r="K295" s="144">
        <v>565000</v>
      </c>
    </row>
    <row r="296" spans="1:11" ht="15.6" x14ac:dyDescent="0.3">
      <c r="A296" s="1"/>
      <c r="B296" s="238"/>
      <c r="C296" s="238"/>
      <c r="D296" s="238"/>
      <c r="E296" s="238"/>
      <c r="F296" s="239"/>
      <c r="G296" s="39" t="s">
        <v>1</v>
      </c>
      <c r="H296" s="145" t="s">
        <v>0</v>
      </c>
      <c r="I296" s="143">
        <v>800</v>
      </c>
      <c r="J296" s="144">
        <v>0</v>
      </c>
      <c r="K296" s="144">
        <v>0</v>
      </c>
    </row>
    <row r="297" spans="1:11" ht="62.4" x14ac:dyDescent="0.3">
      <c r="A297" s="1"/>
      <c r="B297" s="238"/>
      <c r="C297" s="238"/>
      <c r="D297" s="238"/>
      <c r="E297" s="238"/>
      <c r="F297" s="239"/>
      <c r="G297" s="38" t="s">
        <v>10</v>
      </c>
      <c r="H297" s="259" t="s">
        <v>321</v>
      </c>
      <c r="I297" s="143" t="s">
        <v>0</v>
      </c>
      <c r="J297" s="144">
        <f>SUM(J298:J298)</f>
        <v>225000</v>
      </c>
      <c r="K297" s="144">
        <f>SUM(K298:K298)</f>
        <v>140000</v>
      </c>
    </row>
    <row r="298" spans="1:11" ht="33" customHeight="1" x14ac:dyDescent="0.3">
      <c r="A298" s="1"/>
      <c r="B298" s="238"/>
      <c r="C298" s="238"/>
      <c r="D298" s="238"/>
      <c r="E298" s="238"/>
      <c r="F298" s="239"/>
      <c r="G298" s="38" t="s">
        <v>2</v>
      </c>
      <c r="H298" s="149" t="s">
        <v>0</v>
      </c>
      <c r="I298" s="143">
        <v>200</v>
      </c>
      <c r="J298" s="144">
        <v>225000</v>
      </c>
      <c r="K298" s="144">
        <v>140000</v>
      </c>
    </row>
    <row r="299" spans="1:11" ht="50.25" customHeight="1" x14ac:dyDescent="0.3">
      <c r="A299" s="1"/>
      <c r="B299" s="238"/>
      <c r="C299" s="238"/>
      <c r="D299" s="238"/>
      <c r="E299" s="238"/>
      <c r="F299" s="239"/>
      <c r="G299" s="42" t="s">
        <v>323</v>
      </c>
      <c r="H299" s="159" t="s">
        <v>322</v>
      </c>
      <c r="I299" s="158"/>
      <c r="J299" s="152">
        <f>SUM(J300)</f>
        <v>165000</v>
      </c>
      <c r="K299" s="152">
        <f>SUM(K300)</f>
        <v>102000</v>
      </c>
    </row>
    <row r="300" spans="1:11" ht="46.8" x14ac:dyDescent="0.3">
      <c r="A300" s="1"/>
      <c r="B300" s="238"/>
      <c r="C300" s="238"/>
      <c r="D300" s="238"/>
      <c r="E300" s="238"/>
      <c r="F300" s="239"/>
      <c r="G300" s="38" t="s">
        <v>377</v>
      </c>
      <c r="H300" s="146" t="s">
        <v>355</v>
      </c>
      <c r="I300" s="143"/>
      <c r="J300" s="152">
        <f>SUM(J301)</f>
        <v>165000</v>
      </c>
      <c r="K300" s="152">
        <f>SUM(K301)</f>
        <v>102000</v>
      </c>
    </row>
    <row r="301" spans="1:11" ht="31.2" x14ac:dyDescent="0.3">
      <c r="A301" s="1"/>
      <c r="B301" s="238"/>
      <c r="C301" s="238"/>
      <c r="D301" s="238"/>
      <c r="E301" s="238"/>
      <c r="F301" s="239"/>
      <c r="G301" s="38" t="s">
        <v>2</v>
      </c>
      <c r="H301" s="146"/>
      <c r="I301" s="143">
        <v>200</v>
      </c>
      <c r="J301" s="144">
        <v>165000</v>
      </c>
      <c r="K301" s="144">
        <v>102000</v>
      </c>
    </row>
    <row r="302" spans="1:11" ht="50.25" customHeight="1" x14ac:dyDescent="0.3">
      <c r="A302" s="1"/>
      <c r="B302" s="290"/>
      <c r="C302" s="290"/>
      <c r="D302" s="290"/>
      <c r="E302" s="290"/>
      <c r="F302" s="291"/>
      <c r="G302" s="42" t="s">
        <v>407</v>
      </c>
      <c r="H302" s="254" t="s">
        <v>412</v>
      </c>
      <c r="I302" s="158"/>
      <c r="J302" s="144">
        <f>SUM(J303)</f>
        <v>629110</v>
      </c>
      <c r="K302" s="144">
        <f>SUM(K303)</f>
        <v>629110</v>
      </c>
    </row>
    <row r="303" spans="1:11" ht="46.8" x14ac:dyDescent="0.3">
      <c r="A303" s="1"/>
      <c r="B303" s="290"/>
      <c r="C303" s="290"/>
      <c r="D303" s="290"/>
      <c r="E303" s="290"/>
      <c r="F303" s="291"/>
      <c r="G303" s="38" t="s">
        <v>408</v>
      </c>
      <c r="H303" s="155" t="s">
        <v>413</v>
      </c>
      <c r="I303" s="143"/>
      <c r="J303" s="144">
        <f>SUM(J304)</f>
        <v>629110</v>
      </c>
      <c r="K303" s="144">
        <f>SUM(K304)</f>
        <v>629110</v>
      </c>
    </row>
    <row r="304" spans="1:11" ht="31.2" x14ac:dyDescent="0.3">
      <c r="A304" s="1"/>
      <c r="B304" s="290"/>
      <c r="C304" s="290"/>
      <c r="D304" s="290"/>
      <c r="E304" s="290"/>
      <c r="F304" s="291"/>
      <c r="G304" s="38" t="s">
        <v>2</v>
      </c>
      <c r="H304" s="155"/>
      <c r="I304" s="143">
        <v>200</v>
      </c>
      <c r="J304" s="144">
        <v>629110</v>
      </c>
      <c r="K304" s="144">
        <v>629110</v>
      </c>
    </row>
    <row r="305" spans="1:11" ht="78" x14ac:dyDescent="0.3">
      <c r="A305" s="1"/>
      <c r="B305" s="303" t="s">
        <v>11</v>
      </c>
      <c r="C305" s="303"/>
      <c r="D305" s="303"/>
      <c r="E305" s="303"/>
      <c r="F305" s="304"/>
      <c r="G305" s="44" t="s">
        <v>72</v>
      </c>
      <c r="H305" s="287" t="s">
        <v>151</v>
      </c>
      <c r="I305" s="136" t="s">
        <v>0</v>
      </c>
      <c r="J305" s="137">
        <f>SUM(J306)</f>
        <v>1828000</v>
      </c>
      <c r="K305" s="137">
        <f>SUM(K306)</f>
        <v>1135000</v>
      </c>
    </row>
    <row r="306" spans="1:11" ht="62.4" x14ac:dyDescent="0.3">
      <c r="A306" s="1"/>
      <c r="B306" s="27"/>
      <c r="C306" s="27"/>
      <c r="D306" s="27"/>
      <c r="E306" s="27"/>
      <c r="F306" s="28"/>
      <c r="G306" s="246" t="s">
        <v>359</v>
      </c>
      <c r="H306" s="261" t="s">
        <v>152</v>
      </c>
      <c r="I306" s="158"/>
      <c r="J306" s="152">
        <f>SUM(J307)</f>
        <v>1828000</v>
      </c>
      <c r="K306" s="152">
        <f>SUM(K307)</f>
        <v>1135000</v>
      </c>
    </row>
    <row r="307" spans="1:11" ht="46.8" x14ac:dyDescent="0.3">
      <c r="A307" s="1"/>
      <c r="B307" s="27"/>
      <c r="C307" s="27"/>
      <c r="D307" s="27"/>
      <c r="E307" s="27"/>
      <c r="F307" s="28"/>
      <c r="G307" s="38" t="s">
        <v>360</v>
      </c>
      <c r="H307" s="146" t="s">
        <v>361</v>
      </c>
      <c r="I307" s="143"/>
      <c r="J307" s="152">
        <f>SUM(J308+J310)</f>
        <v>1828000</v>
      </c>
      <c r="K307" s="152">
        <f>SUM(K308+K310)</f>
        <v>1135000</v>
      </c>
    </row>
    <row r="308" spans="1:11" ht="62.4" x14ac:dyDescent="0.3">
      <c r="A308" s="1"/>
      <c r="B308" s="17"/>
      <c r="C308" s="17"/>
      <c r="D308" s="17"/>
      <c r="E308" s="17"/>
      <c r="F308" s="18"/>
      <c r="G308" s="38" t="s">
        <v>362</v>
      </c>
      <c r="H308" s="259" t="s">
        <v>363</v>
      </c>
      <c r="I308" s="143"/>
      <c r="J308" s="144">
        <f>SUM(J309)</f>
        <v>1500000</v>
      </c>
      <c r="K308" s="144">
        <f>SUM(K309)</f>
        <v>932000</v>
      </c>
    </row>
    <row r="309" spans="1:11" ht="31.2" x14ac:dyDescent="0.3">
      <c r="A309" s="1"/>
      <c r="B309" s="17"/>
      <c r="C309" s="17"/>
      <c r="D309" s="17"/>
      <c r="E309" s="17"/>
      <c r="F309" s="18"/>
      <c r="G309" s="37" t="s">
        <v>2</v>
      </c>
      <c r="H309" s="149" t="s">
        <v>0</v>
      </c>
      <c r="I309" s="143">
        <v>200</v>
      </c>
      <c r="J309" s="144">
        <v>1500000</v>
      </c>
      <c r="K309" s="144">
        <v>932000</v>
      </c>
    </row>
    <row r="310" spans="1:11" ht="46.8" x14ac:dyDescent="0.3">
      <c r="A310" s="1"/>
      <c r="B310" s="17"/>
      <c r="C310" s="17"/>
      <c r="D310" s="17"/>
      <c r="E310" s="17"/>
      <c r="F310" s="18"/>
      <c r="G310" s="174" t="s">
        <v>364</v>
      </c>
      <c r="H310" s="259" t="s">
        <v>365</v>
      </c>
      <c r="I310" s="143" t="s">
        <v>0</v>
      </c>
      <c r="J310" s="144">
        <f>SUM(J311:J311)</f>
        <v>328000</v>
      </c>
      <c r="K310" s="144">
        <f>SUM(K311:K311)</f>
        <v>203000</v>
      </c>
    </row>
    <row r="311" spans="1:11" ht="31.2" x14ac:dyDescent="0.3">
      <c r="A311" s="1"/>
      <c r="B311" s="64"/>
      <c r="C311" s="64"/>
      <c r="D311" s="64"/>
      <c r="E311" s="64"/>
      <c r="F311" s="65"/>
      <c r="G311" s="37" t="s">
        <v>2</v>
      </c>
      <c r="H311" s="149" t="s">
        <v>0</v>
      </c>
      <c r="I311" s="143">
        <v>200</v>
      </c>
      <c r="J311" s="144">
        <v>328000</v>
      </c>
      <c r="K311" s="144">
        <v>203000</v>
      </c>
    </row>
    <row r="312" spans="1:11" ht="15.6" x14ac:dyDescent="0.3">
      <c r="A312" s="1"/>
      <c r="B312" s="117"/>
      <c r="C312" s="117"/>
      <c r="D312" s="117"/>
      <c r="E312" s="117"/>
      <c r="F312" s="118"/>
      <c r="G312" s="44" t="s">
        <v>8</v>
      </c>
      <c r="H312" s="288" t="s">
        <v>153</v>
      </c>
      <c r="I312" s="136" t="s">
        <v>0</v>
      </c>
      <c r="J312" s="137">
        <f>SUM(J313)</f>
        <v>35451272</v>
      </c>
      <c r="K312" s="137">
        <f>SUM(K313)</f>
        <v>22700017</v>
      </c>
    </row>
    <row r="313" spans="1:11" ht="15.6" x14ac:dyDescent="0.3">
      <c r="A313" s="1"/>
      <c r="B313" s="117"/>
      <c r="C313" s="117"/>
      <c r="D313" s="117"/>
      <c r="E313" s="117"/>
      <c r="F313" s="118"/>
      <c r="G313" s="43" t="s">
        <v>8</v>
      </c>
      <c r="H313" s="289" t="s">
        <v>153</v>
      </c>
      <c r="I313" s="139" t="s">
        <v>0</v>
      </c>
      <c r="J313" s="152">
        <f>SUM(J317+J319+J321+J324+J333+J336+J314+J330+J328+J326)</f>
        <v>35451272</v>
      </c>
      <c r="K313" s="152">
        <f>SUM(K317+K319+K321+K324+K333+K336+K314+K330+K328+K326)</f>
        <v>22700017</v>
      </c>
    </row>
    <row r="314" spans="1:11" ht="31.2" x14ac:dyDescent="0.3">
      <c r="A314" s="1"/>
      <c r="B314" s="297" t="s">
        <v>9</v>
      </c>
      <c r="C314" s="297"/>
      <c r="D314" s="297"/>
      <c r="E314" s="297"/>
      <c r="F314" s="298"/>
      <c r="G314" s="38" t="s">
        <v>79</v>
      </c>
      <c r="H314" s="276" t="s">
        <v>154</v>
      </c>
      <c r="I314" s="139"/>
      <c r="J314" s="144">
        <f>SUM(J315:J316)</f>
        <v>150000</v>
      </c>
      <c r="K314" s="144">
        <f>SUM(K315:K316)</f>
        <v>90000</v>
      </c>
    </row>
    <row r="315" spans="1:11" ht="31.2" x14ac:dyDescent="0.3">
      <c r="A315" s="1"/>
      <c r="B315" s="194"/>
      <c r="C315" s="194"/>
      <c r="D315" s="194"/>
      <c r="E315" s="194"/>
      <c r="F315" s="195"/>
      <c r="G315" s="38" t="s">
        <v>2</v>
      </c>
      <c r="H315" s="149" t="s">
        <v>0</v>
      </c>
      <c r="I315" s="143">
        <v>200</v>
      </c>
      <c r="J315" s="153">
        <v>80000</v>
      </c>
      <c r="K315" s="153">
        <v>50000</v>
      </c>
    </row>
    <row r="316" spans="1:11" ht="15.6" x14ac:dyDescent="0.3">
      <c r="A316" s="1"/>
      <c r="B316" s="50"/>
      <c r="C316" s="50"/>
      <c r="D316" s="50"/>
      <c r="E316" s="50"/>
      <c r="F316" s="51"/>
      <c r="G316" s="39" t="s">
        <v>1</v>
      </c>
      <c r="H316" s="145" t="s">
        <v>0</v>
      </c>
      <c r="I316" s="143">
        <v>800</v>
      </c>
      <c r="J316" s="153">
        <v>70000</v>
      </c>
      <c r="K316" s="153">
        <v>40000</v>
      </c>
    </row>
    <row r="317" spans="1:11" ht="17.25" customHeight="1" x14ac:dyDescent="0.3">
      <c r="A317" s="1"/>
      <c r="B317" s="105"/>
      <c r="C317" s="105"/>
      <c r="D317" s="105"/>
      <c r="E317" s="105"/>
      <c r="F317" s="106"/>
      <c r="G317" s="174" t="s">
        <v>75</v>
      </c>
      <c r="H317" s="276" t="s">
        <v>155</v>
      </c>
      <c r="I317" s="158"/>
      <c r="J317" s="144">
        <f>SUM(J318:J318)</f>
        <v>260000</v>
      </c>
      <c r="K317" s="144">
        <f>SUM(K318:K318)</f>
        <v>160000</v>
      </c>
    </row>
    <row r="318" spans="1:11" ht="15.6" x14ac:dyDescent="0.3">
      <c r="A318" s="1"/>
      <c r="B318" s="50"/>
      <c r="C318" s="50"/>
      <c r="D318" s="50"/>
      <c r="E318" s="50"/>
      <c r="F318" s="51"/>
      <c r="G318" s="39" t="s">
        <v>1</v>
      </c>
      <c r="H318" s="276"/>
      <c r="I318" s="143">
        <v>800</v>
      </c>
      <c r="J318" s="153">
        <v>260000</v>
      </c>
      <c r="K318" s="153">
        <v>160000</v>
      </c>
    </row>
    <row r="319" spans="1:11" ht="15.6" x14ac:dyDescent="0.3">
      <c r="A319" s="1"/>
      <c r="B319" s="107"/>
      <c r="C319" s="107"/>
      <c r="D319" s="107"/>
      <c r="E319" s="107"/>
      <c r="F319" s="108"/>
      <c r="G319" s="174" t="s">
        <v>73</v>
      </c>
      <c r="H319" s="276" t="s">
        <v>156</v>
      </c>
      <c r="I319" s="158"/>
      <c r="J319" s="144">
        <f>SUM(J320)</f>
        <v>990000</v>
      </c>
      <c r="K319" s="144">
        <f>SUM(K320)</f>
        <v>615000</v>
      </c>
    </row>
    <row r="320" spans="1:11" ht="93.6" x14ac:dyDescent="0.3">
      <c r="A320" s="1"/>
      <c r="B320" s="107"/>
      <c r="C320" s="107"/>
      <c r="D320" s="107"/>
      <c r="E320" s="107"/>
      <c r="F320" s="108"/>
      <c r="G320" s="40" t="s">
        <v>3</v>
      </c>
      <c r="H320" s="276"/>
      <c r="I320" s="143">
        <v>100</v>
      </c>
      <c r="J320" s="144">
        <v>990000</v>
      </c>
      <c r="K320" s="144">
        <v>615000</v>
      </c>
    </row>
    <row r="321" spans="1:18" ht="15.6" x14ac:dyDescent="0.3">
      <c r="A321" s="1"/>
      <c r="B321" s="17"/>
      <c r="C321" s="17"/>
      <c r="D321" s="17"/>
      <c r="E321" s="17"/>
      <c r="F321" s="18"/>
      <c r="G321" s="174" t="s">
        <v>7</v>
      </c>
      <c r="H321" s="276" t="s">
        <v>157</v>
      </c>
      <c r="I321" s="158"/>
      <c r="J321" s="144">
        <f>SUM(J322:J323)</f>
        <v>31130000</v>
      </c>
      <c r="K321" s="144">
        <f>SUM(K322:K323)</f>
        <v>19087646</v>
      </c>
    </row>
    <row r="322" spans="1:18" ht="93.6" x14ac:dyDescent="0.3">
      <c r="A322" s="1"/>
      <c r="B322" s="17"/>
      <c r="C322" s="17"/>
      <c r="D322" s="17"/>
      <c r="E322" s="17"/>
      <c r="F322" s="18"/>
      <c r="G322" s="37" t="s">
        <v>3</v>
      </c>
      <c r="H322" s="276"/>
      <c r="I322" s="143">
        <v>100</v>
      </c>
      <c r="J322" s="144">
        <v>29630000</v>
      </c>
      <c r="K322" s="144">
        <v>17587646</v>
      </c>
    </row>
    <row r="323" spans="1:18" ht="31.2" x14ac:dyDescent="0.3">
      <c r="A323" s="1"/>
      <c r="B323" s="293"/>
      <c r="C323" s="293"/>
      <c r="D323" s="293"/>
      <c r="E323" s="293"/>
      <c r="F323" s="294"/>
      <c r="G323" s="38" t="s">
        <v>2</v>
      </c>
      <c r="H323" s="149" t="s">
        <v>0</v>
      </c>
      <c r="I323" s="143">
        <v>200</v>
      </c>
      <c r="J323" s="144">
        <v>1500000</v>
      </c>
      <c r="K323" s="144">
        <v>1500000</v>
      </c>
    </row>
    <row r="324" spans="1:18" ht="46.8" x14ac:dyDescent="0.3">
      <c r="A324" s="1"/>
      <c r="B324" s="17"/>
      <c r="C324" s="17"/>
      <c r="D324" s="17"/>
      <c r="E324" s="17"/>
      <c r="F324" s="18"/>
      <c r="G324" s="174" t="s">
        <v>74</v>
      </c>
      <c r="H324" s="88" t="s">
        <v>158</v>
      </c>
      <c r="I324" s="158"/>
      <c r="J324" s="144">
        <f>SUM(J325:J325)</f>
        <v>530000</v>
      </c>
      <c r="K324" s="144">
        <f>SUM(K325:K325)</f>
        <v>329000</v>
      </c>
    </row>
    <row r="325" spans="1:18" ht="93.6" x14ac:dyDescent="0.3">
      <c r="A325" s="1"/>
      <c r="B325" s="17"/>
      <c r="C325" s="17"/>
      <c r="D325" s="17"/>
      <c r="E325" s="17"/>
      <c r="F325" s="18"/>
      <c r="G325" s="37" t="s">
        <v>3</v>
      </c>
      <c r="H325" s="88"/>
      <c r="I325" s="143">
        <v>100</v>
      </c>
      <c r="J325" s="144">
        <v>530000</v>
      </c>
      <c r="K325" s="144">
        <v>329000</v>
      </c>
    </row>
    <row r="326" spans="1:18" ht="31.2" x14ac:dyDescent="0.3">
      <c r="A326" s="1"/>
      <c r="B326" s="181"/>
      <c r="C326" s="181"/>
      <c r="D326" s="181"/>
      <c r="E326" s="181"/>
      <c r="F326" s="182"/>
      <c r="G326" s="37" t="s">
        <v>235</v>
      </c>
      <c r="H326" s="146" t="s">
        <v>236</v>
      </c>
      <c r="I326" s="143"/>
      <c r="J326" s="144">
        <f>SUM(J327:J327)</f>
        <v>10000</v>
      </c>
      <c r="K326" s="144">
        <f>SUM(K327:K327)</f>
        <v>0</v>
      </c>
    </row>
    <row r="327" spans="1:18" ht="31.2" x14ac:dyDescent="0.3">
      <c r="A327" s="1"/>
      <c r="B327" s="181"/>
      <c r="C327" s="181"/>
      <c r="D327" s="181"/>
      <c r="E327" s="181"/>
      <c r="F327" s="182"/>
      <c r="G327" s="38" t="s">
        <v>2</v>
      </c>
      <c r="H327" s="146"/>
      <c r="I327" s="143">
        <v>200</v>
      </c>
      <c r="J327" s="144">
        <v>10000</v>
      </c>
      <c r="K327" s="144">
        <v>0</v>
      </c>
    </row>
    <row r="328" spans="1:18" ht="81" customHeight="1" x14ac:dyDescent="0.3">
      <c r="A328" s="1"/>
      <c r="B328" s="82"/>
      <c r="C328" s="82"/>
      <c r="D328" s="82"/>
      <c r="E328" s="82"/>
      <c r="F328" s="83"/>
      <c r="G328" s="37" t="s">
        <v>192</v>
      </c>
      <c r="H328" s="146" t="s">
        <v>193</v>
      </c>
      <c r="I328" s="143"/>
      <c r="J328" s="144">
        <f>SUM(J329:J329)</f>
        <v>1368</v>
      </c>
      <c r="K328" s="144">
        <f>SUM(K329:K329)</f>
        <v>1219</v>
      </c>
    </row>
    <row r="329" spans="1:18" ht="31.2" x14ac:dyDescent="0.3">
      <c r="A329" s="1"/>
      <c r="B329" s="82"/>
      <c r="C329" s="82"/>
      <c r="D329" s="82"/>
      <c r="E329" s="82"/>
      <c r="F329" s="83"/>
      <c r="G329" s="38" t="s">
        <v>2</v>
      </c>
      <c r="H329" s="146"/>
      <c r="I329" s="143">
        <v>200</v>
      </c>
      <c r="J329" s="144">
        <v>1368</v>
      </c>
      <c r="K329" s="144">
        <v>1219</v>
      </c>
    </row>
    <row r="330" spans="1:18" ht="52.5" customHeight="1" x14ac:dyDescent="0.3">
      <c r="A330" s="1"/>
      <c r="B330" s="92"/>
      <c r="C330" s="92"/>
      <c r="D330" s="92"/>
      <c r="E330" s="92"/>
      <c r="F330" s="93"/>
      <c r="G330" s="38" t="s">
        <v>181</v>
      </c>
      <c r="H330" s="276" t="s">
        <v>182</v>
      </c>
      <c r="I330" s="143" t="s">
        <v>0</v>
      </c>
      <c r="J330" s="144">
        <f>SUM(J331:J332)</f>
        <v>1311321</v>
      </c>
      <c r="K330" s="144">
        <f>SUM(K331:K332)</f>
        <v>1348569</v>
      </c>
    </row>
    <row r="331" spans="1:18" ht="93.6" x14ac:dyDescent="0.3">
      <c r="A331" s="1"/>
      <c r="B331" s="92"/>
      <c r="C331" s="92"/>
      <c r="D331" s="92"/>
      <c r="E331" s="92"/>
      <c r="F331" s="93"/>
      <c r="G331" s="38" t="s">
        <v>3</v>
      </c>
      <c r="H331" s="276"/>
      <c r="I331" s="143">
        <v>100</v>
      </c>
      <c r="J331" s="144">
        <v>1211321</v>
      </c>
      <c r="K331" s="144">
        <v>1248569</v>
      </c>
    </row>
    <row r="332" spans="1:18" ht="31.2" x14ac:dyDescent="0.3">
      <c r="A332" s="1"/>
      <c r="B332" s="80"/>
      <c r="C332" s="80"/>
      <c r="D332" s="80"/>
      <c r="E332" s="80"/>
      <c r="F332" s="81"/>
      <c r="G332" s="38" t="s">
        <v>2</v>
      </c>
      <c r="H332" s="146" t="s">
        <v>0</v>
      </c>
      <c r="I332" s="143">
        <v>200</v>
      </c>
      <c r="J332" s="144">
        <v>100000</v>
      </c>
      <c r="K332" s="144">
        <v>100000</v>
      </c>
    </row>
    <row r="333" spans="1:18" ht="49.5" customHeight="1" x14ac:dyDescent="0.3">
      <c r="A333" s="1"/>
      <c r="B333" s="80"/>
      <c r="C333" s="80"/>
      <c r="D333" s="80"/>
      <c r="E333" s="80"/>
      <c r="F333" s="81"/>
      <c r="G333" s="38" t="s">
        <v>48</v>
      </c>
      <c r="H333" s="88" t="s">
        <v>221</v>
      </c>
      <c r="I333" s="143"/>
      <c r="J333" s="144">
        <f>SUM(J334:J335)</f>
        <v>1052791</v>
      </c>
      <c r="K333" s="144">
        <f>SUM(K334:K335)</f>
        <v>1052791</v>
      </c>
    </row>
    <row r="334" spans="1:18" ht="93.6" x14ac:dyDescent="0.3">
      <c r="A334" s="1"/>
      <c r="B334" s="80"/>
      <c r="C334" s="80"/>
      <c r="D334" s="80"/>
      <c r="E334" s="80"/>
      <c r="F334" s="81"/>
      <c r="G334" s="38" t="s">
        <v>3</v>
      </c>
      <c r="H334" s="146" t="s">
        <v>0</v>
      </c>
      <c r="I334" s="143">
        <v>100</v>
      </c>
      <c r="J334" s="144">
        <v>1050000</v>
      </c>
      <c r="K334" s="144">
        <v>1050000</v>
      </c>
    </row>
    <row r="335" spans="1:18" ht="31.2" x14ac:dyDescent="0.3">
      <c r="A335" s="25"/>
      <c r="B335" s="230"/>
      <c r="C335" s="230"/>
      <c r="D335" s="230"/>
      <c r="E335" s="230"/>
      <c r="F335" s="231"/>
      <c r="G335" s="38" t="s">
        <v>2</v>
      </c>
      <c r="H335" s="276"/>
      <c r="I335" s="143">
        <v>200</v>
      </c>
      <c r="J335" s="144">
        <v>2791</v>
      </c>
      <c r="K335" s="144">
        <v>2791</v>
      </c>
      <c r="R335" s="5" t="s">
        <v>402</v>
      </c>
    </row>
    <row r="336" spans="1:18" ht="46.8" x14ac:dyDescent="0.3">
      <c r="A336" s="25"/>
      <c r="B336" s="19"/>
      <c r="C336" s="19"/>
      <c r="D336" s="19"/>
      <c r="E336" s="19"/>
      <c r="F336" s="20"/>
      <c r="G336" s="38" t="s">
        <v>49</v>
      </c>
      <c r="H336" s="276" t="s">
        <v>222</v>
      </c>
      <c r="I336" s="143"/>
      <c r="J336" s="144">
        <f>SUM(J337:J338)</f>
        <v>15792</v>
      </c>
      <c r="K336" s="144">
        <f>SUM(K337:K338)</f>
        <v>15792</v>
      </c>
    </row>
    <row r="337" spans="1:11" ht="93.6" x14ac:dyDescent="0.3">
      <c r="A337" s="25"/>
      <c r="B337" s="204"/>
      <c r="C337" s="204"/>
      <c r="D337" s="204"/>
      <c r="E337" s="204"/>
      <c r="F337" s="205"/>
      <c r="G337" s="38" t="s">
        <v>3</v>
      </c>
      <c r="H337" s="276"/>
      <c r="I337" s="143">
        <v>100</v>
      </c>
      <c r="J337" s="144">
        <v>12792</v>
      </c>
      <c r="K337" s="144">
        <v>12792</v>
      </c>
    </row>
    <row r="338" spans="1:11" ht="31.2" x14ac:dyDescent="0.3">
      <c r="A338" s="25"/>
      <c r="B338" s="19"/>
      <c r="C338" s="19"/>
      <c r="D338" s="19"/>
      <c r="E338" s="19"/>
      <c r="F338" s="20"/>
      <c r="G338" s="38" t="s">
        <v>2</v>
      </c>
      <c r="H338" s="146" t="s">
        <v>0</v>
      </c>
      <c r="I338" s="143">
        <v>200</v>
      </c>
      <c r="J338" s="144">
        <v>3000</v>
      </c>
      <c r="K338" s="144">
        <v>3000</v>
      </c>
    </row>
    <row r="339" spans="1:11" ht="15.6" x14ac:dyDescent="0.3">
      <c r="A339" s="25"/>
      <c r="B339" s="252"/>
      <c r="C339" s="252"/>
      <c r="D339" s="252"/>
      <c r="E339" s="252"/>
      <c r="F339" s="253"/>
      <c r="G339" s="44" t="s">
        <v>46</v>
      </c>
      <c r="H339" s="276"/>
      <c r="I339" s="143"/>
      <c r="J339" s="137">
        <f>SUM(J8+J72+J141+J161+J179+J209+J214+J254+J273+J286+J305+J312+J204+J229+J291+J249)</f>
        <v>1073120478</v>
      </c>
      <c r="K339" s="137">
        <f>SUM(K8+K72+K141+K161+K179+K209+K214+K254+K273+K286+K305+K312+K204+K229+K291+K249)</f>
        <v>991897757</v>
      </c>
    </row>
    <row r="340" spans="1:11" ht="15.6" x14ac:dyDescent="0.3">
      <c r="A340" s="25"/>
      <c r="B340" s="252"/>
      <c r="C340" s="252"/>
      <c r="D340" s="252"/>
      <c r="E340" s="252"/>
      <c r="F340" s="253"/>
      <c r="G340" s="38" t="s">
        <v>406</v>
      </c>
      <c r="H340" s="146"/>
      <c r="I340" s="143"/>
      <c r="J340" s="144">
        <v>6325908</v>
      </c>
      <c r="K340" s="144">
        <v>7582770</v>
      </c>
    </row>
    <row r="341" spans="1:11" ht="15.6" x14ac:dyDescent="0.3">
      <c r="A341" s="25"/>
      <c r="B341" s="125"/>
      <c r="C341" s="125"/>
      <c r="D341" s="125"/>
      <c r="E341" s="125"/>
      <c r="F341" s="126"/>
      <c r="G341" s="44" t="s">
        <v>411</v>
      </c>
      <c r="H341" s="276"/>
      <c r="I341" s="143"/>
      <c r="J341" s="137">
        <f>SUM(J8+J72+J141+J161+J179+J209+J214+J254+J273+J286+J305+J312+J204+J229+J291+J249+J340)</f>
        <v>1079446386</v>
      </c>
      <c r="K341" s="137">
        <f>SUM(K8+K72+K141+K161+K179+K209+K214+K254+K273+K286+K305+K312+K204+K229+K291+K249+K340)</f>
        <v>999480527</v>
      </c>
    </row>
    <row r="342" spans="1:11" ht="15.6" x14ac:dyDescent="0.3">
      <c r="A342" s="25"/>
      <c r="B342" s="125"/>
      <c r="C342" s="125"/>
      <c r="D342" s="125"/>
      <c r="E342" s="125"/>
      <c r="F342" s="126"/>
      <c r="H342" s="146" t="s">
        <v>0</v>
      </c>
    </row>
    <row r="343" spans="1:11" ht="15.6" x14ac:dyDescent="0.25">
      <c r="A343" s="6"/>
      <c r="B343" s="7"/>
      <c r="C343" s="7"/>
      <c r="D343" s="7"/>
      <c r="E343" s="7"/>
      <c r="F343" s="8"/>
      <c r="H343" s="26" t="s">
        <v>0</v>
      </c>
    </row>
  </sheetData>
  <mergeCells count="60">
    <mergeCell ref="H1:K1"/>
    <mergeCell ref="B5:K5"/>
    <mergeCell ref="B8:F8"/>
    <mergeCell ref="G2:K2"/>
    <mergeCell ref="B93:F93"/>
    <mergeCell ref="B96:F96"/>
    <mergeCell ref="B9:F9"/>
    <mergeCell ref="B13:F13"/>
    <mergeCell ref="B11:F11"/>
    <mergeCell ref="B12:F12"/>
    <mergeCell ref="B14:F14"/>
    <mergeCell ref="B87:F87"/>
    <mergeCell ref="B89:F89"/>
    <mergeCell ref="B73:F73"/>
    <mergeCell ref="B86:F86"/>
    <mergeCell ref="B84:F84"/>
    <mergeCell ref="B15:F15"/>
    <mergeCell ref="B16:F16"/>
    <mergeCell ref="B21:F21"/>
    <mergeCell ref="B24:F24"/>
    <mergeCell ref="B27:F27"/>
    <mergeCell ref="B22:F22"/>
    <mergeCell ref="B23:F23"/>
    <mergeCell ref="B26:F26"/>
    <mergeCell ref="B260:F260"/>
    <mergeCell ref="B141:F141"/>
    <mergeCell ref="B184:F184"/>
    <mergeCell ref="B161:F161"/>
    <mergeCell ref="B195:F195"/>
    <mergeCell ref="B192:F192"/>
    <mergeCell ref="B197:F197"/>
    <mergeCell ref="B176:F176"/>
    <mergeCell ref="B178:F178"/>
    <mergeCell ref="B172:F172"/>
    <mergeCell ref="B72:F72"/>
    <mergeCell ref="B92:F92"/>
    <mergeCell ref="B90:F90"/>
    <mergeCell ref="B252:F252"/>
    <mergeCell ref="B251:F251"/>
    <mergeCell ref="B269:F269"/>
    <mergeCell ref="B278:F278"/>
    <mergeCell ref="B255:F255"/>
    <mergeCell ref="B259:F259"/>
    <mergeCell ref="B256:F256"/>
    <mergeCell ref="B275:F275"/>
    <mergeCell ref="B254:F254"/>
    <mergeCell ref="B99:F99"/>
    <mergeCell ref="B95:F95"/>
    <mergeCell ref="B102:F102"/>
    <mergeCell ref="B179:F179"/>
    <mergeCell ref="B118:F118"/>
    <mergeCell ref="B98:F98"/>
    <mergeCell ref="B120:F120"/>
    <mergeCell ref="B314:F314"/>
    <mergeCell ref="B270:F270"/>
    <mergeCell ref="B274:F274"/>
    <mergeCell ref="B273:F273"/>
    <mergeCell ref="B276:F276"/>
    <mergeCell ref="B305:F305"/>
    <mergeCell ref="B288:F288"/>
  </mergeCells>
  <printOptions horizontalCentered="1"/>
  <pageMargins left="0.59055118110236227" right="0.19685039370078741" top="0.78740157480314965" bottom="0.39370078740157483" header="0.51181102362204722" footer="0.51181102362204722"/>
  <pageSetup paperSize="9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Приложение №5</vt:lpstr>
      <vt:lpstr>'Приложение №5'!_GoBack</vt:lpstr>
      <vt:lpstr>'Приложение №5'!Заголовки_для_печати</vt:lpstr>
      <vt:lpstr>'Приложение №5'!Область_печати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smto_3</cp:lastModifiedBy>
  <cp:lastPrinted>2021-12-06T08:06:42Z</cp:lastPrinted>
  <dcterms:created xsi:type="dcterms:W3CDTF">2013-10-18T09:34:20Z</dcterms:created>
  <dcterms:modified xsi:type="dcterms:W3CDTF">2021-12-21T06:37:07Z</dcterms:modified>
</cp:coreProperties>
</file>