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480" windowHeight="1164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C40" i="3" l="1"/>
  <c r="D254" i="3"/>
  <c r="D253" i="3" s="1"/>
  <c r="C254" i="3"/>
  <c r="C253" i="3" s="1"/>
  <c r="D250" i="3"/>
  <c r="C250" i="3"/>
  <c r="D251" i="3"/>
  <c r="C251" i="3"/>
  <c r="E252" i="3"/>
  <c r="E160" i="3"/>
  <c r="D159" i="3"/>
  <c r="C159" i="3"/>
  <c r="D142" i="3"/>
  <c r="C51" i="3"/>
  <c r="D52" i="3"/>
  <c r="D51" i="3" s="1"/>
  <c r="C52" i="3"/>
  <c r="D40" i="3"/>
  <c r="C36" i="3"/>
  <c r="D36" i="3"/>
  <c r="D127" i="3"/>
  <c r="D105" i="3" s="1"/>
  <c r="D66" i="3"/>
  <c r="D65" i="3" s="1"/>
  <c r="D256" i="3"/>
  <c r="C179" i="3"/>
  <c r="D179" i="3"/>
  <c r="E250" i="3" l="1"/>
  <c r="E159" i="3"/>
  <c r="E251" i="3"/>
  <c r="D60" i="3"/>
  <c r="D44" i="3"/>
  <c r="D31" i="3"/>
  <c r="C12" i="3"/>
  <c r="D12" i="3"/>
  <c r="C103" i="3"/>
  <c r="C102" i="3" s="1"/>
  <c r="D103" i="3"/>
  <c r="D102" i="3" s="1"/>
  <c r="C100" i="3"/>
  <c r="C99" i="3" s="1"/>
  <c r="D100" i="3"/>
  <c r="D99" i="3" s="1"/>
  <c r="C97" i="3"/>
  <c r="D97" i="3"/>
  <c r="C95" i="3"/>
  <c r="D95" i="3"/>
  <c r="C82" i="3"/>
  <c r="C81" i="3" s="1"/>
  <c r="D82" i="3"/>
  <c r="D81" i="3" s="1"/>
  <c r="C79" i="3"/>
  <c r="C78" i="3" s="1"/>
  <c r="C77" i="3" s="1"/>
  <c r="D79" i="3"/>
  <c r="D78" i="3" s="1"/>
  <c r="E249" i="3"/>
  <c r="E248" i="3"/>
  <c r="E247" i="3"/>
  <c r="E243" i="3"/>
  <c r="E240" i="3"/>
  <c r="E237" i="3"/>
  <c r="E234" i="3"/>
  <c r="E233" i="3"/>
  <c r="E230" i="3"/>
  <c r="E227" i="3"/>
  <c r="E224" i="3"/>
  <c r="E221" i="3"/>
  <c r="E218" i="3"/>
  <c r="E215" i="3"/>
  <c r="E212" i="3"/>
  <c r="E209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7" i="3"/>
  <c r="E173" i="3"/>
  <c r="E172" i="3"/>
  <c r="E171" i="3"/>
  <c r="E170" i="3"/>
  <c r="E169" i="3"/>
  <c r="E168" i="3"/>
  <c r="E167" i="3"/>
  <c r="E166" i="3"/>
  <c r="E165" i="3"/>
  <c r="E164" i="3"/>
  <c r="E163" i="3"/>
  <c r="E158" i="3"/>
  <c r="E155" i="3"/>
  <c r="E152" i="3"/>
  <c r="E148" i="3"/>
  <c r="E145" i="3"/>
  <c r="E143" i="3"/>
  <c r="E133" i="3"/>
  <c r="E132" i="3"/>
  <c r="E131" i="3"/>
  <c r="E130" i="3"/>
  <c r="E128" i="3"/>
  <c r="E124" i="3"/>
  <c r="E121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98" i="3"/>
  <c r="E96" i="3"/>
  <c r="E92" i="3"/>
  <c r="E76" i="3"/>
  <c r="E69" i="3"/>
  <c r="E68" i="3"/>
  <c r="E67" i="3"/>
  <c r="E64" i="3"/>
  <c r="E61" i="3"/>
  <c r="E59" i="3"/>
  <c r="E57" i="3"/>
  <c r="E56" i="3"/>
  <c r="E49" i="3"/>
  <c r="E45" i="3"/>
  <c r="E41" i="3"/>
  <c r="E37" i="3"/>
  <c r="E32" i="3"/>
  <c r="E29" i="3"/>
  <c r="E28" i="3"/>
  <c r="E27" i="3"/>
  <c r="E26" i="3"/>
  <c r="E20" i="3"/>
  <c r="E17" i="3"/>
  <c r="E13" i="3"/>
  <c r="D137" i="3"/>
  <c r="D136" i="3" s="1"/>
  <c r="D135" i="3" s="1"/>
  <c r="D134" i="3" s="1"/>
  <c r="D77" i="3" l="1"/>
  <c r="E12" i="3"/>
  <c r="E36" i="3"/>
  <c r="E97" i="3"/>
  <c r="E95" i="3"/>
  <c r="D246" i="3"/>
  <c r="D242" i="3"/>
  <c r="D239" i="3"/>
  <c r="D236" i="3"/>
  <c r="D232" i="3"/>
  <c r="D229" i="3"/>
  <c r="D226" i="3"/>
  <c r="D223" i="3"/>
  <c r="D220" i="3"/>
  <c r="D217" i="3"/>
  <c r="D214" i="3"/>
  <c r="D211" i="3"/>
  <c r="D208" i="3"/>
  <c r="D207" i="3"/>
  <c r="D176" i="3"/>
  <c r="D178" i="3"/>
  <c r="D162" i="3"/>
  <c r="D157" i="3"/>
  <c r="D154" i="3"/>
  <c r="D151" i="3"/>
  <c r="D147" i="3"/>
  <c r="D146" i="3" s="1"/>
  <c r="D144" i="3"/>
  <c r="D94" i="3"/>
  <c r="D91" i="3"/>
  <c r="D75" i="3"/>
  <c r="D63" i="3"/>
  <c r="D58" i="3"/>
  <c r="D55" i="3"/>
  <c r="D48" i="3"/>
  <c r="D43" i="3"/>
  <c r="E40" i="3"/>
  <c r="D25" i="3"/>
  <c r="D11" i="3"/>
  <c r="C162" i="3"/>
  <c r="D74" i="3" l="1"/>
  <c r="D141" i="3"/>
  <c r="D153" i="3"/>
  <c r="D175" i="3"/>
  <c r="D213" i="3"/>
  <c r="D225" i="3"/>
  <c r="D238" i="3"/>
  <c r="D150" i="3"/>
  <c r="D210" i="3"/>
  <c r="D222" i="3"/>
  <c r="D235" i="3"/>
  <c r="D62" i="3"/>
  <c r="D93" i="3"/>
  <c r="D161" i="3"/>
  <c r="E162" i="3"/>
  <c r="D219" i="3"/>
  <c r="D231" i="3"/>
  <c r="D245" i="3"/>
  <c r="D244" i="3" s="1"/>
  <c r="D90" i="3"/>
  <c r="D156" i="3"/>
  <c r="D216" i="3"/>
  <c r="D228" i="3"/>
  <c r="D241" i="3"/>
  <c r="D47" i="3"/>
  <c r="D24" i="3"/>
  <c r="D54" i="3"/>
  <c r="D50" i="3" s="1"/>
  <c r="D30" i="3"/>
  <c r="C232" i="3"/>
  <c r="C231" i="3" s="1"/>
  <c r="C208" i="3"/>
  <c r="E208" i="3" s="1"/>
  <c r="C242" i="3"/>
  <c r="C241" i="3" s="1"/>
  <c r="C239" i="3"/>
  <c r="C238" i="3" s="1"/>
  <c r="C236" i="3"/>
  <c r="C235" i="3" s="1"/>
  <c r="C229" i="3"/>
  <c r="C228" i="3" s="1"/>
  <c r="C226" i="3"/>
  <c r="C225" i="3" s="1"/>
  <c r="C223" i="3"/>
  <c r="C222" i="3" s="1"/>
  <c r="C220" i="3"/>
  <c r="C219" i="3" s="1"/>
  <c r="C217" i="3"/>
  <c r="C216" i="3" s="1"/>
  <c r="C214" i="3"/>
  <c r="C213" i="3" s="1"/>
  <c r="C211" i="3"/>
  <c r="C210" i="3" s="1"/>
  <c r="C207" i="3"/>
  <c r="E207" i="3" s="1"/>
  <c r="C176" i="3"/>
  <c r="C175" i="3" s="1"/>
  <c r="C178" i="3"/>
  <c r="C151" i="3"/>
  <c r="C150" i="3" s="1"/>
  <c r="C154" i="3"/>
  <c r="C153" i="3" s="1"/>
  <c r="C157" i="3"/>
  <c r="C156" i="3" s="1"/>
  <c r="C142" i="3"/>
  <c r="E142" i="3" s="1"/>
  <c r="C144" i="3"/>
  <c r="E144" i="3" s="1"/>
  <c r="C147" i="3"/>
  <c r="C127" i="3"/>
  <c r="C94" i="3"/>
  <c r="C93" i="3" s="1"/>
  <c r="C91" i="3"/>
  <c r="C90" i="3" s="1"/>
  <c r="C75" i="3"/>
  <c r="C74" i="3" s="1"/>
  <c r="C73" i="3" s="1"/>
  <c r="C72" i="3" s="1"/>
  <c r="C66" i="3"/>
  <c r="C63" i="3"/>
  <c r="C62" i="3" s="1"/>
  <c r="E93" i="3" l="1"/>
  <c r="E239" i="3"/>
  <c r="E147" i="3"/>
  <c r="C146" i="3"/>
  <c r="E146" i="3" s="1"/>
  <c r="E228" i="3"/>
  <c r="D149" i="3"/>
  <c r="E213" i="3"/>
  <c r="E214" i="3"/>
  <c r="E242" i="3"/>
  <c r="E156" i="3"/>
  <c r="E94" i="3"/>
  <c r="E210" i="3"/>
  <c r="E238" i="3"/>
  <c r="D73" i="3"/>
  <c r="E74" i="3"/>
  <c r="C105" i="3"/>
  <c r="E105" i="3" s="1"/>
  <c r="E127" i="3"/>
  <c r="E178" i="3"/>
  <c r="C174" i="3"/>
  <c r="E219" i="3"/>
  <c r="D174" i="3"/>
  <c r="E229" i="3"/>
  <c r="E157" i="3"/>
  <c r="E220" i="3"/>
  <c r="E236" i="3"/>
  <c r="E211" i="3"/>
  <c r="E154" i="3"/>
  <c r="E75" i="3"/>
  <c r="E241" i="3"/>
  <c r="E216" i="3"/>
  <c r="E90" i="3"/>
  <c r="E231" i="3"/>
  <c r="E62" i="3"/>
  <c r="E222" i="3"/>
  <c r="E150" i="3"/>
  <c r="E225" i="3"/>
  <c r="E175" i="3"/>
  <c r="C65" i="3"/>
  <c r="E65" i="3" s="1"/>
  <c r="E66" i="3"/>
  <c r="E235" i="3"/>
  <c r="E153" i="3"/>
  <c r="D89" i="3"/>
  <c r="E217" i="3"/>
  <c r="E91" i="3"/>
  <c r="E232" i="3"/>
  <c r="E63" i="3"/>
  <c r="E223" i="3"/>
  <c r="E151" i="3"/>
  <c r="E226" i="3"/>
  <c r="E176" i="3"/>
  <c r="C89" i="3"/>
  <c r="C141" i="3"/>
  <c r="E141" i="3" s="1"/>
  <c r="C60" i="3"/>
  <c r="E60" i="3" s="1"/>
  <c r="C58" i="3"/>
  <c r="E58" i="3" s="1"/>
  <c r="C55" i="3"/>
  <c r="E55" i="3" s="1"/>
  <c r="C48" i="3"/>
  <c r="C44" i="3"/>
  <c r="C31" i="3"/>
  <c r="E31" i="3" s="1"/>
  <c r="C25" i="3"/>
  <c r="C11" i="3"/>
  <c r="E11" i="3" s="1"/>
  <c r="C161" i="3"/>
  <c r="C149" i="3" s="1"/>
  <c r="C246" i="3"/>
  <c r="E149" i="3" l="1"/>
  <c r="E174" i="3"/>
  <c r="D140" i="3"/>
  <c r="D139" i="3" s="1"/>
  <c r="E89" i="3"/>
  <c r="C245" i="3"/>
  <c r="C244" i="3" s="1"/>
  <c r="E246" i="3"/>
  <c r="C24" i="3"/>
  <c r="E24" i="3" s="1"/>
  <c r="E25" i="3"/>
  <c r="E73" i="3"/>
  <c r="D72" i="3"/>
  <c r="C47" i="3"/>
  <c r="E47" i="3" s="1"/>
  <c r="E48" i="3"/>
  <c r="E161" i="3"/>
  <c r="C43" i="3"/>
  <c r="E43" i="3" s="1"/>
  <c r="E44" i="3"/>
  <c r="C54" i="3"/>
  <c r="C50" i="3" s="1"/>
  <c r="C30" i="3"/>
  <c r="E30" i="3" s="1"/>
  <c r="E245" i="3" l="1"/>
  <c r="E72" i="3"/>
  <c r="D10" i="3"/>
  <c r="D263" i="3" s="1"/>
  <c r="E50" i="3"/>
  <c r="E54" i="3"/>
  <c r="C10" i="3"/>
  <c r="C140" i="3" l="1"/>
  <c r="C139" i="3" s="1"/>
  <c r="E244" i="3"/>
  <c r="E10" i="3"/>
  <c r="E140" i="3" l="1"/>
  <c r="E139" i="3" l="1"/>
  <c r="C263" i="3"/>
  <c r="E263" i="3" s="1"/>
</calcChain>
</file>

<file path=xl/sharedStrings.xml><?xml version="1.0" encoding="utf-8"?>
<sst xmlns="http://schemas.openxmlformats.org/spreadsheetml/2006/main" count="518" uniqueCount="474">
  <si>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</si>
  <si>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</si>
  <si>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</si>
  <si>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</si>
  <si>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</si>
  <si>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</si>
  <si>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</si>
  <si>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</si>
  <si>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</si>
  <si>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</si>
  <si>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</si>
  <si>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</si>
  <si>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</si>
  <si>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</si>
  <si>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</si>
  <si>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</si>
  <si>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</si>
  <si>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</si>
  <si>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</si>
  <si>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</si>
  <si>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</si>
  <si>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</si>
  <si>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</si>
  <si>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</si>
  <si>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</si>
  <si>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</si>
  <si>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</si>
  <si>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</si>
  <si>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</si>
  <si>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</si>
  <si>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</si>
  <si>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r>
      <t>Единый налог на вмененный доход для отдельных видов деятельности</t>
    </r>
    <r>
      <rPr>
        <b/>
        <sz val="12"/>
        <color theme="1"/>
        <rFont val="Times New Roman"/>
        <family val="1"/>
        <charset val="204"/>
      </rPr>
      <t xml:space="preserve"> 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</si>
  <si>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</si>
  <si>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</si>
  <si>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</si>
  <si>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</si>
  <si>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</si>
  <si>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color theme="1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</si>
  <si>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</si>
  <si>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</si>
  <si>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</si>
  <si>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</si>
  <si>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</si>
  <si>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</si>
  <si>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</si>
  <si>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</si>
  <si>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</si>
  <si>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</si>
  <si>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</si>
  <si>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</si>
  <si>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</si>
  <si>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</si>
  <si>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</si>
  <si>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</si>
  <si>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</si>
  <si>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</si>
  <si>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</si>
  <si>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</si>
  <si>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</si>
  <si>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</si>
  <si>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</si>
  <si>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</si>
  <si>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</si>
  <si>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</si>
  <si>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</si>
  <si>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</si>
  <si>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</si>
  <si>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</si>
  <si>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</si>
  <si>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</si>
  <si>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</si>
  <si>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</si>
  <si>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</si>
  <si>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</si>
  <si>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</si>
  <si>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</si>
  <si>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</si>
  <si>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</si>
  <si>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</si>
  <si>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</si>
  <si>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</si>
  <si>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</si>
  <si>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</si>
  <si>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</si>
  <si>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</si>
  <si>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</si>
  <si>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</si>
  <si>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</si>
  <si>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</si>
  <si>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</si>
  <si>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</si>
  <si>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</si>
  <si>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</si>
  <si>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</si>
  <si>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</si>
  <si>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</si>
  <si>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</si>
  <si>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</si>
  <si>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</si>
  <si>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</si>
  <si>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</si>
  <si>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</si>
  <si>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</si>
  <si>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</si>
  <si>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</si>
  <si>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</si>
  <si>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</si>
  <si>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</si>
  <si>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</si>
  <si>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</si>
  <si>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</si>
  <si>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</si>
  <si>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</si>
  <si>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</si>
  <si>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</si>
  <si>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</si>
  <si>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858 1 16 33050 05 0000 140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</si>
  <si>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</si>
  <si>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</si>
  <si>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</si>
  <si>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</si>
  <si>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</si>
  <si>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</si>
  <si>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</si>
  <si>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</si>
  <si>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</si>
  <si>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</si>
  <si>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</si>
  <si>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</si>
  <si>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</si>
  <si>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</si>
  <si>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</si>
  <si>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</si>
  <si>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852 2 02 15001 05 0000 151</t>
  </si>
  <si>
    <t>Дотации бюджетам муниципальных районов на выравнивание бюджетной обеспеченности</t>
  </si>
  <si>
    <t>000 2 02 15002 00 0000 151</t>
  </si>
  <si>
    <t>Дотации бюджетам на поддержку мер по обеспечению сбалансированности бюджетов</t>
  </si>
  <si>
    <t>852 2 02 15002 05 0000 151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</si>
  <si>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</si>
  <si>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</si>
  <si>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</si>
  <si>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</si>
  <si>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</si>
  <si>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000 2 02 20000 00 0000 151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</si>
  <si>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</si>
  <si>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</si>
  <si>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</si>
  <si>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</si>
  <si>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</si>
  <si>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858 2 02 20041 05 0000 151</t>
  </si>
  <si>
    <t xml:space="preserve"> Субсидия на финансирование дорожного хозяйства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</si>
  <si>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</si>
  <si>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</si>
  <si>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</si>
  <si>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</si>
  <si>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858 2 02 20077 05 0000 151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</si>
  <si>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</si>
  <si>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</si>
  <si>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</si>
  <si>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</si>
  <si>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858 202 20302 05 0000 151</t>
  </si>
  <si>
    <t>000 2 02 29999 00 0000 151</t>
  </si>
  <si>
    <t>Прочие субсидии</t>
  </si>
  <si>
    <t>000 2 02 29999 05 0000 151</t>
  </si>
  <si>
    <t>Прочие субсидии бюджетам муниципальных районов</t>
  </si>
  <si>
    <t>850 2 02 29999 05 2004 151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</si>
  <si>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</si>
  <si>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850 2 02 29999 05 2032 151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</si>
  <si>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</si>
  <si>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850 2 02 29999 05 2035 151</t>
  </si>
  <si>
    <t>Субсидия на реализацию мероприятий по информационному обеспечению муниципальных закупок</t>
  </si>
  <si>
    <t xml:space="preserve"> 855 202 29999 05 2015 151 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</si>
  <si>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</si>
  <si>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</si>
  <si>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</si>
  <si>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855 2 02 29999 05 2037 151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</si>
  <si>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</si>
  <si>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</si>
  <si>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</si>
  <si>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</si>
  <si>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</si>
  <si>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876 2 02 29999 05 2038 151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</si>
  <si>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</si>
  <si>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</si>
  <si>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</si>
  <si>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 xml:space="preserve">000 2 02 30000 00 0000 151 </t>
  </si>
  <si>
    <t>000 2 02 30024 00 0000 151</t>
  </si>
  <si>
    <t>000 2 02 30024 05 0000 151</t>
  </si>
  <si>
    <t>Субвенции бюджетам муниципальных районов на выполнение передаваемых полномочий субъектов Российской Федерации</t>
  </si>
  <si>
    <t>850 2 02 30024 05 3004 151</t>
  </si>
  <si>
    <t>850 2 02 30024 05 3026 151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</si>
  <si>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</si>
  <si>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850 2 02 30024 05 3027 151</t>
  </si>
  <si>
    <t>Субвенция на отлов и содержание безнадзорных животных</t>
  </si>
  <si>
    <t>850 2 02 30024 05 3028 151</t>
  </si>
  <si>
    <t>Субвенция на обеспечение профилактики безнадзорности, правонарушений несовершеннолетних и защиты их прав</t>
  </si>
  <si>
    <t>850 2 02 30024 05 3031 151</t>
  </si>
  <si>
    <t>Субвенция на реализацию отдельных полномочий в сфере законодательства об административных правонарушениях</t>
  </si>
  <si>
    <t>855 2 02 30024 05 3006 151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</si>
  <si>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</si>
  <si>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855 2 02 30024 05 3007 151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</si>
  <si>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</si>
  <si>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</si>
  <si>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</si>
  <si>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855 2 02 30024 05 3009 151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</si>
  <si>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</si>
  <si>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855 2 02 30024 05 3010 151</t>
  </si>
  <si>
    <t>Субвенция на государственную поддержку опеки и попечительства</t>
  </si>
  <si>
    <t>855 2 02 30024 05 3013 151</t>
  </si>
  <si>
    <t>Субвенция на организацию образовательного процесса в дошкольных образовательных организациях</t>
  </si>
  <si>
    <t>855 2 02 30024 05 3014 151</t>
  </si>
  <si>
    <t>Субвенция на организацию образовательного процесса в общеобразовательных организациях</t>
  </si>
  <si>
    <t>855 2 02 30024 05 3015 151</t>
  </si>
  <si>
    <t>Субвенция на организацию питания обучающихся образовательных организаций</t>
  </si>
  <si>
    <t>855 2 02 30024 05 3016 151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</si>
  <si>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</si>
  <si>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855 2 02 30024 05 3017 151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</si>
  <si>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</si>
  <si>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855 2 02 30024 05 3030 151</t>
  </si>
  <si>
    <t>Субвенция на обеспечение деятельности органов опеки и попечительства</t>
  </si>
  <si>
    <t>855 2 02 30024 05 3033 151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</si>
  <si>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</si>
  <si>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</si>
  <si>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</si>
  <si>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869 2 02 30024 05 3005 151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</si>
  <si>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</si>
  <si>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869 2 02 30024 05 3019 151</t>
  </si>
  <si>
    <t>Субвенция на денежные выплаты</t>
  </si>
  <si>
    <t>869 2 02 30024 05 3020 151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</si>
  <si>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</si>
  <si>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869 2 02 30024 05 3021 151</t>
  </si>
  <si>
    <t>Субвенция на оказание социальной помощи отдельным категориям граждан</t>
  </si>
  <si>
    <t>869 2 02 30024 05 3022 151</t>
  </si>
  <si>
    <t>Субвенция на социальную поддержку отдельных категорий граждан в части ежемесячного пособия на ребенка</t>
  </si>
  <si>
    <t>869 2 02 30024 05 3023 151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</si>
  <si>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</si>
  <si>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869 2 02 30024 05 3029 151</t>
  </si>
  <si>
    <t>Субвенция на обеспечение деятельности органов местного самоуправления в сфере социальной защиты населения</t>
  </si>
  <si>
    <t>869 2 02 30024 05 3036 151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</si>
  <si>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</si>
  <si>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869 2 02 30024 05 3037 151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</si>
  <si>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</si>
  <si>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</si>
  <si>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</si>
  <si>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</si>
  <si>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</si>
  <si>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</si>
  <si>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000 2 02 35084 00 0000 151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</si>
  <si>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</si>
  <si>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869 2 02 35084 05 0000 151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</si>
  <si>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</si>
  <si>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000 2 02 35118 00 0000 151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</si>
  <si>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</si>
  <si>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</si>
  <si>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</si>
  <si>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850 2 02 35118 05 0000 151</t>
  </si>
  <si>
    <t>Субвенция на осуществление первичного воинского учета на территориях, где отсутствуют военные комиссариаты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</si>
  <si>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</si>
  <si>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</si>
  <si>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</si>
  <si>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</si>
  <si>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850 2 02 35120 05 0000 151</t>
  </si>
  <si>
    <t>000 2 02 35137 00 0000 151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</si>
  <si>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</si>
  <si>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000 2 02 35137 05 0000 151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</si>
  <si>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</si>
  <si>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869 2 02 35137 05 0000 151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</si>
  <si>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</si>
  <si>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000 2 02 35220 00 0000 151</t>
  </si>
  <si>
    <t xml:space="preserve">000 2 02 35220 05 0000 151  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</si>
  <si>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</si>
  <si>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869 2 02 35220 05 0000 151   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</si>
  <si>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</si>
  <si>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000 2 02 35250 00 0000 151</t>
  </si>
  <si>
    <t>Субвенции бюджетам на оплату жилищно-коммунальных услуг отдельным категориям граждан</t>
  </si>
  <si>
    <t>000 2 02 35250 05 0000 151</t>
  </si>
  <si>
    <t>Субвенции бюджетам  муниципальных районов на оплату жилищно-коммунальных услуг отдельным категориям граждан</t>
  </si>
  <si>
    <t>869 2 02 35250 05 0000 151</t>
  </si>
  <si>
    <t>Субвенция на оплату жилищно-коммунальных услуг отдельным категориям граждан за счет средств федерального бюджета</t>
  </si>
  <si>
    <t>000  2 02 35260 00 0000 151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</si>
  <si>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</si>
  <si>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000  2 02 35260 05 0000 151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</si>
  <si>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</si>
  <si>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855 2 02 35260 05 0000 151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</si>
  <si>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</si>
  <si>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000 2 02 35270 00 0000 151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</si>
  <si>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</si>
  <si>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000 2 02 35270 05 0000 151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</si>
  <si>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</si>
  <si>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869 2 02 35270 05 0000 151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</si>
  <si>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</si>
  <si>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</si>
  <si>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869 2 02 35380 05 0000 151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</si>
  <si>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</si>
  <si>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</si>
  <si>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000 2 02 35462 00 0000 151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</si>
  <si>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</si>
  <si>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000 2 02 35462 05 0000 151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</si>
  <si>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</si>
  <si>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869 2 02 35462 05 0000 151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</si>
  <si>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</si>
  <si>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000 2 02 35573 05 0000 151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</si>
  <si>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</si>
  <si>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869 2 02 35573 05 0000 151</t>
  </si>
  <si>
    <t>000 2 02 35930 00 0000 151</t>
  </si>
  <si>
    <t>Субвенции бюджетам на государственную регистрацию актов гражданского состояния</t>
  </si>
  <si>
    <t>000 2 02 35930 05 0000 151</t>
  </si>
  <si>
    <t>Субвенции бюджетам муниципальных районов на государственную регистрацию актов гражданского состояния</t>
  </si>
  <si>
    <t>850 2 02 35930 05 0000 151</t>
  </si>
  <si>
    <t>000 2 02 40000 00 0000 151</t>
  </si>
  <si>
    <t>Иные межбюджетные трансферты</t>
  </si>
  <si>
    <t>000 2 02 40014 00 0000 151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</si>
  <si>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</si>
  <si>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</si>
  <si>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</si>
  <si>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850 2 02 40014 05 0000 151</t>
  </si>
  <si>
    <t>852 2 02 40014 05 0000 151</t>
  </si>
  <si>
    <t>876 2 02 40014 05 0000 151</t>
  </si>
  <si>
    <t>Итого доходов</t>
  </si>
  <si>
    <t xml:space="preserve">к решению Собрания представителей            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</si>
  <si>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</si>
  <si>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</si>
  <si>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</si>
  <si>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</si>
  <si>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</si>
  <si>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</si>
  <si>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</si>
  <si>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</si>
  <si>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000 2 02 35380 00 0000 151</t>
  </si>
  <si>
    <t>000 2 02 35573 00 0000 151</t>
  </si>
  <si>
    <t>000 2 02 35084 05 0000 151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</si>
  <si>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</si>
  <si>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000 2 02 35380 05 0000 151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</si>
  <si>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</si>
  <si>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</si>
  <si>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</si>
  <si>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</si>
  <si>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</si>
  <si>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</si>
  <si>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</si>
  <si>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</si>
  <si>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132, 133, 134, 135, 135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</si>
  <si>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000 1 01 00000 00 0000 000</t>
  </si>
  <si>
    <t>000 1 01 02000 01 0000 110</t>
  </si>
  <si>
    <t>000 1 11 05070 00 0000 120</t>
  </si>
  <si>
    <t>000 1 12 01000 01 0000 120</t>
  </si>
  <si>
    <t>000 2 02 10000 00 0000 151</t>
  </si>
  <si>
    <t>000 2 02 15001 00 0000 151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</si>
  <si>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</si>
  <si>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</si>
  <si>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</si>
  <si>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</si>
  <si>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</si>
  <si>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850 2 02 29999 05 2005 151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</si>
  <si>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</si>
  <si>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</si>
  <si>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</si>
  <si>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>182 1 01 02010 01 2100 110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</si>
  <si>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</si>
  <si>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</si>
  <si>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</si>
  <si>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</si>
  <si>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</si>
  <si>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</si>
  <si>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182 101 02030 01 2100 110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</si>
  <si>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</si>
  <si>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</si>
  <si>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</si>
  <si>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182 101 02040 01 1000 110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</si>
  <si>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</si>
  <si>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182 1 05 02010 02 2100 110</t>
  </si>
  <si>
    <t>Единый налог на вмененный доход для отдельных видов деятельности (пени по соответствующему платежу)</t>
  </si>
  <si>
    <t>182 1 05 02010 02 3000 110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</si>
  <si>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</si>
  <si>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182 1 05 02020 02 2100 110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</si>
  <si>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</si>
  <si>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182 1 05 03020 01 3000 110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</si>
  <si>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</si>
  <si>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182 1 07 01020 01 2100 110</t>
  </si>
  <si>
    <t>Налог на добычу общераспространенных полезных ископаемых (пени по соответствующему платежу)</t>
  </si>
  <si>
    <t>048 1 12 01042 01 6000 120</t>
  </si>
  <si>
    <t>Плата за размещение твердых коммунальных отходов</t>
  </si>
  <si>
    <t>182 1 12 02030 01 1000 120</t>
  </si>
  <si>
    <t>Регулярные платежи за пользование недрами при пользовании недрами на территории Российской Федерации (сумма платежа (перерасчеты, недоимка и задолженность по соответствующему платежу, в том числе по отмененному)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</si>
  <si>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</si>
  <si>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</si>
  <si>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</si>
  <si>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</si>
  <si>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</si>
  <si>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</si>
  <si>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868 1 13 02065 05 0000 130</t>
  </si>
  <si>
    <t>000 1 13 02990 00 0000 130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</si>
  <si>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</si>
  <si>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</si>
  <si>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000 1 13 02995 05 0000 130</t>
  </si>
  <si>
    <t>850 1 13 02995 05 0000 130</t>
  </si>
  <si>
    <t>852 1 13 02995 05 0000 130</t>
  </si>
  <si>
    <t>858 1 13 02995 05 0000 130</t>
  </si>
  <si>
    <t>869 1 13 02995 05 0000 130</t>
  </si>
  <si>
    <t>876 1 13 02995 05 0000 130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</si>
  <si>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</si>
  <si>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</si>
  <si>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</si>
  <si>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</si>
  <si>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</si>
  <si>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000 1 14 06013 05 0000 430</t>
  </si>
  <si>
    <t>000 1 14 06013 13 0000 430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</si>
  <si>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</si>
  <si>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</si>
  <si>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000 1 14 06313 10 0000 430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</si>
  <si>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</si>
  <si>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868 1 14 06313 10 0000 430</t>
  </si>
  <si>
    <t>161 1 16 33050 05 6000 140</t>
  </si>
  <si>
    <t>961 1 16 33050 05 0000 140</t>
  </si>
  <si>
    <t>322 1 16 43000 01 6000 140</t>
  </si>
  <si>
    <t>949 1 16 43000 01 6000 140</t>
  </si>
  <si>
    <t>869 1 16 90050 05 0000 140</t>
  </si>
  <si>
    <t>000 1 17 01 050 00 0000 000</t>
  </si>
  <si>
    <t>000 1 17 00 000 00 0000 000</t>
  </si>
  <si>
    <t>Прочие неналоговые доходы</t>
  </si>
  <si>
    <t>Невыясненные поступления</t>
  </si>
  <si>
    <t>000 1 17 01 000 00 0000 000</t>
  </si>
  <si>
    <t>Невыясненные поступления, зачисляемые в бюджеты муниципальных районов</t>
  </si>
  <si>
    <t>000 1 17 01 050 05 0000 180</t>
  </si>
  <si>
    <t>868 1 17 01050 05 0000 180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</si>
  <si>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</si>
  <si>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</si>
  <si>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869 2 19 35250 05 0000 151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</si>
  <si>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</si>
  <si>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869 2 19 35270 05 0000 151</t>
  </si>
  <si>
    <t>Возврат остатков субвенций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</si>
  <si>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869 2 19 35380 05 0000 151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</si>
  <si>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</si>
  <si>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869 2 19 35462 05 0000 151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</si>
  <si>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</t>
  </si>
  <si>
    <t>869 2 19 60010 05 0000 151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</si>
  <si>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</si>
  <si>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% выполнения</t>
  </si>
  <si>
    <t xml:space="preserve">000 1 08 03000 01 0000 110          </t>
  </si>
  <si>
    <t>уточненный план на 2018 год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</si>
  <si>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</si>
  <si>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</si>
  <si>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182 1 05 03010 01 2100 110</t>
  </si>
  <si>
    <t xml:space="preserve">Единый сельскохозяйственный налог (пени по соответствующему платежу)
</t>
  </si>
  <si>
    <t>182 1 05 04020 02 2100 110</t>
  </si>
  <si>
    <t xml:space="preserve">Налог, взимаемый в связи  с  применением  патентной    системы    налогообложения, зачисляемый  в   бюджеты   муниципальных районов (пени по соответствующему платежу)
</t>
  </si>
  <si>
    <t>000 1 11 01050 05 0000 120</t>
  </si>
  <si>
    <t>868 1 11 01050 05 0000 120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</si>
  <si>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</si>
  <si>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</si>
  <si>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</si>
  <si>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868 1 13 02995 05 0000 130</t>
  </si>
  <si>
    <t>Суммы по искам о возмещении вреда, причиненного окружающей среде, подлежащие зачислению в бюджеты муниципальных районов</t>
  </si>
  <si>
    <t>048 1 16 35030 05 6000 140</t>
  </si>
  <si>
    <t>000 202 25519 05 0000 151</t>
  </si>
  <si>
    <t>876 202 25519 05 0000 151</t>
  </si>
  <si>
    <t>Субсидия бюджетам муниципальных районов на поддержку отрасли культуры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</si>
  <si>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</si>
  <si>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Субвенция на освобождение от оплаты стоимости проезда детей из многодетных семей, обучающихся в общеобразовательных организациях</t>
  </si>
  <si>
    <t>000 2 02 45160 00 0000 151</t>
  </si>
  <si>
    <t>000 2 02 45160 05 0000 151</t>
  </si>
  <si>
    <t>852 2 02 45160 05 0000 151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</si>
  <si>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</si>
  <si>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</si>
  <si>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000 2 18 00000 00 0000 000</t>
  </si>
  <si>
    <t>858 2 18 60010 05 0000 151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</si>
  <si>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</si>
  <si>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</si>
  <si>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000 2 18 60010 05 0000 151</t>
  </si>
  <si>
    <t>858 2 19 60010 05 0000 151</t>
  </si>
  <si>
    <t>исполнено за 9 месяцев    2018 год</t>
  </si>
  <si>
    <t>Приложение 1</t>
  </si>
  <si>
    <t>Исполнение  доходов  бюджета Гаврилов -Ямского муниципального района в соответствии с классификацией доходов бюджетов Российской Федерации                         за 9 месяцев 2018 года.</t>
  </si>
  <si>
    <t>от 22.11.2018  № 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</si>
</sst>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9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10" fillId="0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3" fontId="11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" fontId="5" fillId="0" borderId="1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justify" vertical="center" wrapText="1"/>
    </xf>
    <xf numFmtId="49" fontId="19" fillId="0" borderId="1" xfId="0" applyNumberFormat="1" applyFont="1" applyBorder="1" applyAlignment="1">
      <alignment vertical="center" wrapText="1"/>
    </xf>
    <xf numFmtId="0" fontId="20" fillId="0" borderId="1" xfId="0" applyFont="1" applyBorder="1" applyAlignment="1">
      <alignment horizontal="left" vertical="top" wrapText="1"/>
    </xf>
    <xf numFmtId="3" fontId="19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90" zoomScaleNormal="90" workbookViewId="0">
      <selection activeCell="D3" sqref="D3:E3"/>
    </sheetView>
  </sheetViews>
  <sheetFormatPr defaultRowHeight="15" x14ac:dyDescent="0.25"/>
  <cols>
    <col min="1" max="1" width="29.42578125" style="12" customWidth="1"/>
    <col min="2" max="2" width="41.7109375" style="12" customWidth="1"/>
    <col min="3" max="3" width="15" style="12" customWidth="1"/>
    <col min="4" max="4" width="13" style="12" customWidth="1"/>
    <col min="5" max="5" width="9.7109375" style="29" customWidth="1"/>
    <col min="6" max="16384" width="9.140625" style="12"/>
  </cols>
  <sheetData>
    <row r="1" spans="1:5" x14ac:dyDescent="0.25">
      <c r="C1" s="13"/>
      <c r="D1" s="44" t="s">
        <v>471</v>
      </c>
      <c r="E1" s="44"/>
    </row>
    <row r="2" spans="1:5" ht="30.75" customHeight="1" x14ac:dyDescent="0.25">
      <c r="C2" s="13"/>
      <c r="D2" s="45" t="s">
        <v>319</v>
      </c>
      <c r="E2" s="45"/>
    </row>
    <row r="3" spans="1:5" x14ac:dyDescent="0.25">
      <c r="C3" s="13"/>
      <c r="D3" s="44" t="s">
        <v>473</v>
      </c>
      <c r="E3" s="44"/>
    </row>
    <row r="6" spans="1:5" ht="75" customHeight="1" x14ac:dyDescent="0.25">
      <c r="A6" s="46" t="s">
        <v>472</v>
      </c>
      <c r="B6" s="46"/>
      <c r="C6" s="46"/>
      <c r="D6" s="46"/>
      <c r="E6" s="46"/>
    </row>
    <row r="8" spans="1:5" ht="56.25" customHeight="1" x14ac:dyDescent="0.25">
      <c r="A8" s="41" t="s">
        <v>3</v>
      </c>
      <c r="B8" s="41" t="s">
        <v>4</v>
      </c>
      <c r="C8" s="18" t="s">
        <v>439</v>
      </c>
      <c r="D8" s="40" t="s">
        <v>470</v>
      </c>
      <c r="E8" s="42" t="s">
        <v>437</v>
      </c>
    </row>
    <row r="9" spans="1:5" ht="15.75" x14ac:dyDescent="0.25">
      <c r="A9" s="41"/>
      <c r="B9" s="41"/>
      <c r="C9" s="14" t="s">
        <v>5</v>
      </c>
      <c r="D9" s="17" t="s">
        <v>5</v>
      </c>
      <c r="E9" s="43"/>
    </row>
    <row r="10" spans="1:5" ht="18.75" customHeight="1" x14ac:dyDescent="0.25">
      <c r="A10" s="5" t="s">
        <v>6</v>
      </c>
      <c r="B10" s="6" t="s">
        <v>7</v>
      </c>
      <c r="C10" s="7">
        <f>C11+C24+C30+C43+C47+C50+C65+C72+C89+C105</f>
        <v>103056725.90000001</v>
      </c>
      <c r="D10" s="7">
        <f>D11+D24+D30+D43+D47+D50+D65+D72+D89+D105+D134</f>
        <v>81435305.909999996</v>
      </c>
      <c r="E10" s="30">
        <f t="shared" ref="E10:E76" si="0">D10/C10*100</f>
        <v>79.019884630353843</v>
      </c>
    </row>
    <row r="11" spans="1:5" ht="21" customHeight="1" x14ac:dyDescent="0.25">
      <c r="A11" s="5" t="s">
        <v>342</v>
      </c>
      <c r="B11" s="6" t="s">
        <v>8</v>
      </c>
      <c r="C11" s="7">
        <f>C12</f>
        <v>74013000</v>
      </c>
      <c r="D11" s="7">
        <f>D12</f>
        <v>54361022</v>
      </c>
      <c r="E11" s="30">
        <f t="shared" si="0"/>
        <v>73.447937524488935</v>
      </c>
    </row>
    <row r="12" spans="1:5" ht="20.25" customHeight="1" x14ac:dyDescent="0.25">
      <c r="A12" s="5" t="s">
        <v>343</v>
      </c>
      <c r="B12" s="6" t="s">
        <v>9</v>
      </c>
      <c r="C12" s="7">
        <f>C13+C17+C20+C21+C22+C23+C18+C19+C14+C15+C16</f>
        <v>74013000</v>
      </c>
      <c r="D12" s="7">
        <f>D13+D17+D20+D21+D22+D23+D18+D19+D14+D15+D16</f>
        <v>54361022</v>
      </c>
      <c r="E12" s="30">
        <f t="shared" si="0"/>
        <v>73.447937524488935</v>
      </c>
    </row>
    <row r="13" spans="1:5" ht="138" customHeight="1" x14ac:dyDescent="0.25">
      <c r="A13" s="10" t="s">
        <v>10</v>
      </c>
      <c r="B13" s="1" t="s">
        <v>11</v>
      </c>
      <c r="C13" s="2">
        <v>73613000</v>
      </c>
      <c r="D13" s="2">
        <v>53239139</v>
      </c>
      <c r="E13" s="31">
        <f t="shared" si="0"/>
        <v>72.323012239685923</v>
      </c>
    </row>
    <row r="14" spans="1:5" ht="153.75" customHeight="1" x14ac:dyDescent="0.25">
      <c r="A14" s="10" t="s">
        <v>357</v>
      </c>
      <c r="B14" s="19" t="s">
        <v>354</v>
      </c>
      <c r="C14" s="2">
        <v>0</v>
      </c>
      <c r="D14" s="2">
        <v>25448</v>
      </c>
      <c r="E14" s="31"/>
    </row>
    <row r="15" spans="1:5" ht="195.75" customHeight="1" x14ac:dyDescent="0.25">
      <c r="A15" s="10" t="s">
        <v>356</v>
      </c>
      <c r="B15" s="19" t="s">
        <v>355</v>
      </c>
      <c r="C15" s="2">
        <v>0</v>
      </c>
      <c r="D15" s="2">
        <v>71315</v>
      </c>
      <c r="E15" s="31"/>
    </row>
    <row r="16" spans="1:5" ht="153.75" customHeight="1" x14ac:dyDescent="0.25">
      <c r="A16" s="10" t="s">
        <v>358</v>
      </c>
      <c r="B16" s="19" t="s">
        <v>359</v>
      </c>
      <c r="C16" s="2">
        <v>0</v>
      </c>
      <c r="D16" s="2">
        <v>-76</v>
      </c>
      <c r="E16" s="31"/>
    </row>
    <row r="17" spans="1:5" ht="204" customHeight="1" x14ac:dyDescent="0.25">
      <c r="A17" s="10" t="s">
        <v>12</v>
      </c>
      <c r="B17" s="1" t="s">
        <v>13</v>
      </c>
      <c r="C17" s="2">
        <v>250000</v>
      </c>
      <c r="D17" s="2">
        <v>124000</v>
      </c>
      <c r="E17" s="31">
        <f t="shared" si="0"/>
        <v>49.6</v>
      </c>
    </row>
    <row r="18" spans="1:5" ht="222.75" customHeight="1" x14ac:dyDescent="0.25">
      <c r="A18" s="10" t="s">
        <v>360</v>
      </c>
      <c r="B18" s="19" t="s">
        <v>361</v>
      </c>
      <c r="C18" s="2">
        <v>0</v>
      </c>
      <c r="D18" s="2">
        <v>1658</v>
      </c>
      <c r="E18" s="31"/>
    </row>
    <row r="19" spans="1:5" ht="261" customHeight="1" x14ac:dyDescent="0.25">
      <c r="A19" s="10" t="s">
        <v>362</v>
      </c>
      <c r="B19" s="19" t="s">
        <v>363</v>
      </c>
      <c r="C19" s="2">
        <v>0</v>
      </c>
      <c r="D19" s="2">
        <v>3016</v>
      </c>
      <c r="E19" s="31"/>
    </row>
    <row r="20" spans="1:5" ht="78.75" x14ac:dyDescent="0.25">
      <c r="A20" s="10" t="s">
        <v>14</v>
      </c>
      <c r="B20" s="1" t="s">
        <v>15</v>
      </c>
      <c r="C20" s="2">
        <v>150000</v>
      </c>
      <c r="D20" s="2">
        <v>569118</v>
      </c>
      <c r="E20" s="31">
        <f t="shared" si="0"/>
        <v>379.41199999999998</v>
      </c>
    </row>
    <row r="21" spans="1:5" ht="108.75" customHeight="1" x14ac:dyDescent="0.25">
      <c r="A21" s="10" t="s">
        <v>364</v>
      </c>
      <c r="B21" s="1" t="s">
        <v>365</v>
      </c>
      <c r="C21" s="2">
        <v>0</v>
      </c>
      <c r="D21" s="2">
        <v>444</v>
      </c>
      <c r="E21" s="31"/>
    </row>
    <row r="22" spans="1:5" ht="153.75" customHeight="1" x14ac:dyDescent="0.25">
      <c r="A22" s="10" t="s">
        <v>366</v>
      </c>
      <c r="B22" s="1" t="s">
        <v>367</v>
      </c>
      <c r="C22" s="2">
        <v>0</v>
      </c>
      <c r="D22" s="2">
        <v>2758</v>
      </c>
      <c r="E22" s="31"/>
    </row>
    <row r="23" spans="1:5" ht="211.5" customHeight="1" x14ac:dyDescent="0.25">
      <c r="A23" s="10" t="s">
        <v>368</v>
      </c>
      <c r="B23" s="19" t="s">
        <v>369</v>
      </c>
      <c r="C23" s="2">
        <v>0</v>
      </c>
      <c r="D23" s="2">
        <v>324202</v>
      </c>
      <c r="E23" s="31"/>
    </row>
    <row r="24" spans="1:5" ht="47.25" x14ac:dyDescent="0.25">
      <c r="A24" s="5" t="s">
        <v>16</v>
      </c>
      <c r="B24" s="6" t="s">
        <v>17</v>
      </c>
      <c r="C24" s="7">
        <f>C25</f>
        <v>5434725.9000000004</v>
      </c>
      <c r="D24" s="7">
        <f>D25</f>
        <v>4272624.91</v>
      </c>
      <c r="E24" s="31">
        <f t="shared" si="0"/>
        <v>78.617118666463014</v>
      </c>
    </row>
    <row r="25" spans="1:5" ht="47.25" x14ac:dyDescent="0.25">
      <c r="A25" s="8" t="s">
        <v>18</v>
      </c>
      <c r="B25" s="4" t="s">
        <v>19</v>
      </c>
      <c r="C25" s="9">
        <f>C26+C27+C28+C29</f>
        <v>5434725.9000000004</v>
      </c>
      <c r="D25" s="9">
        <f>D26+D27+D28+D29</f>
        <v>4272624.91</v>
      </c>
      <c r="E25" s="31">
        <f t="shared" si="0"/>
        <v>78.617118666463014</v>
      </c>
    </row>
    <row r="26" spans="1:5" ht="110.25" x14ac:dyDescent="0.25">
      <c r="A26" s="8" t="s">
        <v>20</v>
      </c>
      <c r="B26" s="4" t="s">
        <v>21</v>
      </c>
      <c r="C26" s="9">
        <v>2055956.5</v>
      </c>
      <c r="D26" s="9">
        <v>1860644</v>
      </c>
      <c r="E26" s="31">
        <f t="shared" si="0"/>
        <v>90.500163792375957</v>
      </c>
    </row>
    <row r="27" spans="1:5" ht="157.5" x14ac:dyDescent="0.25">
      <c r="A27" s="8" t="s">
        <v>22</v>
      </c>
      <c r="B27" s="4" t="s">
        <v>23</v>
      </c>
      <c r="C27" s="9">
        <v>14814.87</v>
      </c>
      <c r="D27" s="9">
        <v>16876</v>
      </c>
      <c r="E27" s="31">
        <f t="shared" si="0"/>
        <v>113.9125756756556</v>
      </c>
    </row>
    <row r="28" spans="1:5" ht="126" x14ac:dyDescent="0.25">
      <c r="A28" s="8" t="s">
        <v>24</v>
      </c>
      <c r="B28" s="4" t="s">
        <v>25</v>
      </c>
      <c r="C28" s="9">
        <v>3761134.54</v>
      </c>
      <c r="D28" s="9">
        <v>2811882</v>
      </c>
      <c r="E28" s="31">
        <f t="shared" si="0"/>
        <v>74.761537246152329</v>
      </c>
    </row>
    <row r="29" spans="1:5" ht="126" x14ac:dyDescent="0.25">
      <c r="A29" s="8" t="s">
        <v>26</v>
      </c>
      <c r="B29" s="4" t="s">
        <v>27</v>
      </c>
      <c r="C29" s="9">
        <v>-397180.01</v>
      </c>
      <c r="D29" s="9">
        <v>-416777.09</v>
      </c>
      <c r="E29" s="31">
        <f t="shared" si="0"/>
        <v>104.93405496414584</v>
      </c>
    </row>
    <row r="30" spans="1:5" ht="15.75" x14ac:dyDescent="0.25">
      <c r="A30" s="5" t="s">
        <v>325</v>
      </c>
      <c r="B30" s="6" t="s">
        <v>28</v>
      </c>
      <c r="C30" s="7">
        <f>C31+C36+C40</f>
        <v>7668000</v>
      </c>
      <c r="D30" s="7">
        <f>D31+D36+D40</f>
        <v>5327544</v>
      </c>
      <c r="E30" s="31">
        <f t="shared" si="0"/>
        <v>69.47762128325509</v>
      </c>
    </row>
    <row r="31" spans="1:5" ht="31.5" x14ac:dyDescent="0.25">
      <c r="A31" s="8" t="s">
        <v>29</v>
      </c>
      <c r="B31" s="4" t="s">
        <v>2</v>
      </c>
      <c r="C31" s="9">
        <f>C32</f>
        <v>6768000</v>
      </c>
      <c r="D31" s="9">
        <f>SUM(D32:D35)</f>
        <v>4814426</v>
      </c>
      <c r="E31" s="31">
        <f t="shared" si="0"/>
        <v>71.135135933806154</v>
      </c>
    </row>
    <row r="32" spans="1:5" ht="96.75" customHeight="1" x14ac:dyDescent="0.25">
      <c r="A32" s="8" t="s">
        <v>30</v>
      </c>
      <c r="B32" s="4" t="s">
        <v>31</v>
      </c>
      <c r="C32" s="9">
        <v>6768000</v>
      </c>
      <c r="D32" s="9">
        <v>4761972</v>
      </c>
      <c r="E32" s="31">
        <f t="shared" si="0"/>
        <v>70.360106382978728</v>
      </c>
    </row>
    <row r="33" spans="1:5" ht="60.75" customHeight="1" x14ac:dyDescent="0.25">
      <c r="A33" s="8" t="s">
        <v>370</v>
      </c>
      <c r="B33" s="4" t="s">
        <v>371</v>
      </c>
      <c r="C33" s="9">
        <v>0</v>
      </c>
      <c r="D33" s="9">
        <v>23500</v>
      </c>
      <c r="E33" s="31"/>
    </row>
    <row r="34" spans="1:5" ht="115.5" customHeight="1" x14ac:dyDescent="0.25">
      <c r="A34" s="8" t="s">
        <v>372</v>
      </c>
      <c r="B34" s="4" t="s">
        <v>373</v>
      </c>
      <c r="C34" s="9">
        <v>0</v>
      </c>
      <c r="D34" s="9">
        <v>28734</v>
      </c>
      <c r="E34" s="31"/>
    </row>
    <row r="35" spans="1:5" ht="86.25" customHeight="1" x14ac:dyDescent="0.25">
      <c r="A35" s="8" t="s">
        <v>374</v>
      </c>
      <c r="B35" s="4" t="s">
        <v>375</v>
      </c>
      <c r="C35" s="9">
        <v>0</v>
      </c>
      <c r="D35" s="9">
        <v>220</v>
      </c>
      <c r="E35" s="31"/>
    </row>
    <row r="36" spans="1:5" ht="15.75" x14ac:dyDescent="0.25">
      <c r="A36" s="8" t="s">
        <v>32</v>
      </c>
      <c r="B36" s="4" t="s">
        <v>1</v>
      </c>
      <c r="C36" s="9">
        <f>C37+C39+C38</f>
        <v>158000</v>
      </c>
      <c r="D36" s="9">
        <f>D37+D39+D38</f>
        <v>175771</v>
      </c>
      <c r="E36" s="31">
        <f t="shared" si="0"/>
        <v>111.24746835443038</v>
      </c>
    </row>
    <row r="37" spans="1:5" ht="79.5" customHeight="1" x14ac:dyDescent="0.25">
      <c r="A37" s="8" t="s">
        <v>33</v>
      </c>
      <c r="B37" s="4" t="s">
        <v>0</v>
      </c>
      <c r="C37" s="9">
        <v>158000</v>
      </c>
      <c r="D37" s="9">
        <v>174535</v>
      </c>
      <c r="E37" s="31">
        <f t="shared" si="0"/>
        <v>110.46518987341771</v>
      </c>
    </row>
    <row r="38" spans="1:5" ht="34.5" customHeight="1" x14ac:dyDescent="0.25">
      <c r="A38" s="8" t="s">
        <v>442</v>
      </c>
      <c r="B38" s="33" t="s">
        <v>443</v>
      </c>
      <c r="C38" s="9">
        <v>0</v>
      </c>
      <c r="D38" s="9">
        <v>865</v>
      </c>
      <c r="E38" s="31"/>
    </row>
    <row r="39" spans="1:5" ht="122.25" customHeight="1" x14ac:dyDescent="0.25">
      <c r="A39" s="8" t="s">
        <v>376</v>
      </c>
      <c r="B39" s="4" t="s">
        <v>377</v>
      </c>
      <c r="C39" s="9">
        <v>0</v>
      </c>
      <c r="D39" s="9">
        <v>371</v>
      </c>
      <c r="E39" s="31"/>
    </row>
    <row r="40" spans="1:5" ht="49.5" customHeight="1" x14ac:dyDescent="0.25">
      <c r="A40" s="8" t="s">
        <v>34</v>
      </c>
      <c r="B40" s="4" t="s">
        <v>35</v>
      </c>
      <c r="C40" s="9">
        <f>C41+C42</f>
        <v>742000</v>
      </c>
      <c r="D40" s="9">
        <f>D41+D42</f>
        <v>337347</v>
      </c>
      <c r="E40" s="31">
        <f t="shared" si="0"/>
        <v>45.464555256064692</v>
      </c>
    </row>
    <row r="41" spans="1:5" ht="118.5" customHeight="1" x14ac:dyDescent="0.25">
      <c r="A41" s="8" t="s">
        <v>36</v>
      </c>
      <c r="B41" s="4" t="s">
        <v>37</v>
      </c>
      <c r="C41" s="9">
        <v>742000</v>
      </c>
      <c r="D41" s="9">
        <v>337327</v>
      </c>
      <c r="E41" s="31">
        <f t="shared" si="0"/>
        <v>45.461859838274933</v>
      </c>
    </row>
    <row r="42" spans="1:5" ht="93.75" customHeight="1" x14ac:dyDescent="0.25">
      <c r="A42" s="8" t="s">
        <v>444</v>
      </c>
      <c r="B42" s="4" t="s">
        <v>445</v>
      </c>
      <c r="C42" s="9">
        <v>0</v>
      </c>
      <c r="D42" s="9">
        <v>20</v>
      </c>
      <c r="E42" s="31"/>
    </row>
    <row r="43" spans="1:5" ht="47.25" x14ac:dyDescent="0.25">
      <c r="A43" s="5" t="s">
        <v>324</v>
      </c>
      <c r="B43" s="6" t="s">
        <v>38</v>
      </c>
      <c r="C43" s="7">
        <f>C44</f>
        <v>416000</v>
      </c>
      <c r="D43" s="7">
        <f>D44</f>
        <v>744790</v>
      </c>
      <c r="E43" s="31">
        <f t="shared" si="0"/>
        <v>179.03605769230768</v>
      </c>
    </row>
    <row r="44" spans="1:5" ht="15.75" x14ac:dyDescent="0.25">
      <c r="A44" s="8" t="s">
        <v>39</v>
      </c>
      <c r="B44" s="4" t="s">
        <v>40</v>
      </c>
      <c r="C44" s="9">
        <f>C45</f>
        <v>416000</v>
      </c>
      <c r="D44" s="9">
        <f>D45+D46</f>
        <v>744790</v>
      </c>
      <c r="E44" s="31">
        <f t="shared" si="0"/>
        <v>179.03605769230768</v>
      </c>
    </row>
    <row r="45" spans="1:5" ht="47.25" x14ac:dyDescent="0.25">
      <c r="A45" s="8" t="s">
        <v>41</v>
      </c>
      <c r="B45" s="4" t="s">
        <v>42</v>
      </c>
      <c r="C45" s="9">
        <v>416000</v>
      </c>
      <c r="D45" s="9">
        <v>743544</v>
      </c>
      <c r="E45" s="31">
        <f t="shared" si="0"/>
        <v>178.73653846153846</v>
      </c>
    </row>
    <row r="46" spans="1:5" ht="76.5" customHeight="1" x14ac:dyDescent="0.25">
      <c r="A46" s="8" t="s">
        <v>378</v>
      </c>
      <c r="B46" s="4" t="s">
        <v>379</v>
      </c>
      <c r="C46" s="9">
        <v>0</v>
      </c>
      <c r="D46" s="9">
        <v>1246</v>
      </c>
      <c r="E46" s="31"/>
    </row>
    <row r="47" spans="1:5" ht="15.75" x14ac:dyDescent="0.25">
      <c r="A47" s="5" t="s">
        <v>43</v>
      </c>
      <c r="B47" s="6" t="s">
        <v>44</v>
      </c>
      <c r="C47" s="7">
        <f>C48</f>
        <v>2401000</v>
      </c>
      <c r="D47" s="7">
        <f>D48</f>
        <v>1997341</v>
      </c>
      <c r="E47" s="31">
        <f t="shared" si="0"/>
        <v>83.187880049979185</v>
      </c>
    </row>
    <row r="48" spans="1:5" ht="62.25" customHeight="1" x14ac:dyDescent="0.25">
      <c r="A48" s="8" t="s">
        <v>438</v>
      </c>
      <c r="B48" s="4" t="s">
        <v>352</v>
      </c>
      <c r="C48" s="9">
        <f>C49</f>
        <v>2401000</v>
      </c>
      <c r="D48" s="9">
        <f>D49</f>
        <v>1997341</v>
      </c>
      <c r="E48" s="31">
        <f t="shared" si="0"/>
        <v>83.187880049979185</v>
      </c>
    </row>
    <row r="49" spans="1:5" ht="89.25" customHeight="1" x14ac:dyDescent="0.25">
      <c r="A49" s="8" t="s">
        <v>45</v>
      </c>
      <c r="B49" s="4" t="s">
        <v>46</v>
      </c>
      <c r="C49" s="9">
        <v>2401000</v>
      </c>
      <c r="D49" s="9">
        <v>1997341</v>
      </c>
      <c r="E49" s="31">
        <f t="shared" si="0"/>
        <v>83.187880049979185</v>
      </c>
    </row>
    <row r="50" spans="1:5" ht="56.25" customHeight="1" x14ac:dyDescent="0.25">
      <c r="A50" s="5" t="s">
        <v>322</v>
      </c>
      <c r="B50" s="6" t="s">
        <v>47</v>
      </c>
      <c r="C50" s="7">
        <f>C54+C62+C51</f>
        <v>4873000</v>
      </c>
      <c r="D50" s="7">
        <f>D54+D62+D51</f>
        <v>5097083</v>
      </c>
      <c r="E50" s="31">
        <f t="shared" si="0"/>
        <v>104.5984609070388</v>
      </c>
    </row>
    <row r="51" spans="1:5" s="34" customFormat="1" ht="139.5" customHeight="1" x14ac:dyDescent="0.25">
      <c r="A51" s="5" t="s">
        <v>448</v>
      </c>
      <c r="B51" s="6" t="s">
        <v>449</v>
      </c>
      <c r="C51" s="9">
        <f>C52</f>
        <v>0</v>
      </c>
      <c r="D51" s="9">
        <f>D52</f>
        <v>16311</v>
      </c>
      <c r="E51" s="30"/>
    </row>
    <row r="52" spans="1:5" ht="105.75" customHeight="1" x14ac:dyDescent="0.25">
      <c r="A52" s="8" t="s">
        <v>446</v>
      </c>
      <c r="B52" s="4" t="s">
        <v>450</v>
      </c>
      <c r="C52" s="9">
        <f>C53</f>
        <v>0</v>
      </c>
      <c r="D52" s="9">
        <f>D53</f>
        <v>16311</v>
      </c>
      <c r="E52" s="31"/>
    </row>
    <row r="53" spans="1:5" ht="102" customHeight="1" x14ac:dyDescent="0.25">
      <c r="A53" s="8" t="s">
        <v>447</v>
      </c>
      <c r="B53" s="4" t="s">
        <v>450</v>
      </c>
      <c r="C53" s="9">
        <v>0</v>
      </c>
      <c r="D53" s="9">
        <v>16311</v>
      </c>
      <c r="E53" s="31"/>
    </row>
    <row r="54" spans="1:5" ht="171" customHeight="1" x14ac:dyDescent="0.25">
      <c r="A54" s="5" t="s">
        <v>323</v>
      </c>
      <c r="B54" s="6" t="s">
        <v>48</v>
      </c>
      <c r="C54" s="7">
        <f>C55+C58+C61</f>
        <v>4860000</v>
      </c>
      <c r="D54" s="7">
        <f>D55+D58+D61</f>
        <v>5078902</v>
      </c>
      <c r="E54" s="31">
        <f t="shared" si="0"/>
        <v>104.50415637860083</v>
      </c>
    </row>
    <row r="55" spans="1:5" ht="109.5" customHeight="1" x14ac:dyDescent="0.25">
      <c r="A55" s="8" t="s">
        <v>49</v>
      </c>
      <c r="B55" s="4" t="s">
        <v>50</v>
      </c>
      <c r="C55" s="9">
        <f>C56+C57</f>
        <v>3900000</v>
      </c>
      <c r="D55" s="9">
        <f>D56+D57</f>
        <v>3932017</v>
      </c>
      <c r="E55" s="31">
        <f t="shared" si="0"/>
        <v>100.82094871794871</v>
      </c>
    </row>
    <row r="56" spans="1:5" ht="184.5" customHeight="1" x14ac:dyDescent="0.25">
      <c r="A56" s="10" t="s">
        <v>51</v>
      </c>
      <c r="B56" s="1" t="s">
        <v>52</v>
      </c>
      <c r="C56" s="2">
        <v>2600000</v>
      </c>
      <c r="D56" s="2">
        <v>2608168</v>
      </c>
      <c r="E56" s="31">
        <f t="shared" si="0"/>
        <v>100.31415384615386</v>
      </c>
    </row>
    <row r="57" spans="1:5" ht="145.5" customHeight="1" x14ac:dyDescent="0.25">
      <c r="A57" s="10" t="s">
        <v>53</v>
      </c>
      <c r="B57" s="1" t="s">
        <v>54</v>
      </c>
      <c r="C57" s="2">
        <v>1300000</v>
      </c>
      <c r="D57" s="2">
        <v>1323849</v>
      </c>
      <c r="E57" s="31">
        <f t="shared" si="0"/>
        <v>101.83453846153847</v>
      </c>
    </row>
    <row r="58" spans="1:5" ht="141" customHeight="1" x14ac:dyDescent="0.25">
      <c r="A58" s="8" t="s">
        <v>55</v>
      </c>
      <c r="B58" s="4" t="s">
        <v>56</v>
      </c>
      <c r="C58" s="9">
        <f>C59</f>
        <v>260000</v>
      </c>
      <c r="D58" s="9">
        <f>D59</f>
        <v>228415</v>
      </c>
      <c r="E58" s="31">
        <f t="shared" si="0"/>
        <v>87.851923076923072</v>
      </c>
    </row>
    <row r="59" spans="1:5" ht="152.25" customHeight="1" x14ac:dyDescent="0.25">
      <c r="A59" s="10" t="s">
        <v>57</v>
      </c>
      <c r="B59" s="1" t="s">
        <v>58</v>
      </c>
      <c r="C59" s="2">
        <v>260000</v>
      </c>
      <c r="D59" s="2">
        <v>228415</v>
      </c>
      <c r="E59" s="31">
        <f t="shared" si="0"/>
        <v>87.851923076923072</v>
      </c>
    </row>
    <row r="60" spans="1:5" ht="69.75" customHeight="1" x14ac:dyDescent="0.25">
      <c r="A60" s="8" t="s">
        <v>344</v>
      </c>
      <c r="B60" s="4" t="s">
        <v>59</v>
      </c>
      <c r="C60" s="9">
        <f>C61</f>
        <v>700000</v>
      </c>
      <c r="D60" s="9">
        <f>D61</f>
        <v>918470</v>
      </c>
      <c r="E60" s="31">
        <f t="shared" si="0"/>
        <v>131.21</v>
      </c>
    </row>
    <row r="61" spans="1:5" ht="67.5" customHeight="1" x14ac:dyDescent="0.25">
      <c r="A61" s="10" t="s">
        <v>60</v>
      </c>
      <c r="B61" s="1" t="s">
        <v>61</v>
      </c>
      <c r="C61" s="2">
        <v>700000</v>
      </c>
      <c r="D61" s="2">
        <v>918470</v>
      </c>
      <c r="E61" s="31">
        <f t="shared" si="0"/>
        <v>131.21</v>
      </c>
    </row>
    <row r="62" spans="1:5" ht="57" customHeight="1" x14ac:dyDescent="0.25">
      <c r="A62" s="5" t="s">
        <v>62</v>
      </c>
      <c r="B62" s="6" t="s">
        <v>63</v>
      </c>
      <c r="C62" s="7">
        <f>C63</f>
        <v>13000</v>
      </c>
      <c r="D62" s="7">
        <f>D63</f>
        <v>1870</v>
      </c>
      <c r="E62" s="31">
        <f t="shared" si="0"/>
        <v>14.384615384615385</v>
      </c>
    </row>
    <row r="63" spans="1:5" ht="78.75" x14ac:dyDescent="0.25">
      <c r="A63" s="8" t="s">
        <v>64</v>
      </c>
      <c r="B63" s="4" t="s">
        <v>65</v>
      </c>
      <c r="C63" s="9">
        <f>C64</f>
        <v>13000</v>
      </c>
      <c r="D63" s="9">
        <f>D64</f>
        <v>1870</v>
      </c>
      <c r="E63" s="31">
        <f t="shared" si="0"/>
        <v>14.384615384615385</v>
      </c>
    </row>
    <row r="64" spans="1:5" ht="94.5" x14ac:dyDescent="0.25">
      <c r="A64" s="10" t="s">
        <v>66</v>
      </c>
      <c r="B64" s="1" t="s">
        <v>67</v>
      </c>
      <c r="C64" s="2">
        <v>13000</v>
      </c>
      <c r="D64" s="2">
        <v>1870</v>
      </c>
      <c r="E64" s="31">
        <f t="shared" si="0"/>
        <v>14.384615384615385</v>
      </c>
    </row>
    <row r="65" spans="1:5" ht="31.5" x14ac:dyDescent="0.25">
      <c r="A65" s="5" t="s">
        <v>68</v>
      </c>
      <c r="B65" s="6" t="s">
        <v>69</v>
      </c>
      <c r="C65" s="7">
        <f>C66</f>
        <v>776000</v>
      </c>
      <c r="D65" s="7">
        <f>D66+D71</f>
        <v>496565</v>
      </c>
      <c r="E65" s="31">
        <f t="shared" si="0"/>
        <v>63.990335051546388</v>
      </c>
    </row>
    <row r="66" spans="1:5" ht="31.5" x14ac:dyDescent="0.25">
      <c r="A66" s="8" t="s">
        <v>345</v>
      </c>
      <c r="B66" s="4" t="s">
        <v>70</v>
      </c>
      <c r="C66" s="9">
        <f>C67+C68+C69</f>
        <v>776000</v>
      </c>
      <c r="D66" s="9">
        <f>D67+D68+D69+D70</f>
        <v>496526</v>
      </c>
      <c r="E66" s="31">
        <f t="shared" si="0"/>
        <v>63.985309278350513</v>
      </c>
    </row>
    <row r="67" spans="1:5" ht="47.25" x14ac:dyDescent="0.25">
      <c r="A67" s="10" t="s">
        <v>71</v>
      </c>
      <c r="B67" s="1" t="s">
        <v>72</v>
      </c>
      <c r="C67" s="2">
        <v>186000</v>
      </c>
      <c r="D67" s="2">
        <v>142345</v>
      </c>
      <c r="E67" s="31">
        <f t="shared" si="0"/>
        <v>76.52956989247312</v>
      </c>
    </row>
    <row r="68" spans="1:5" ht="31.5" x14ac:dyDescent="0.25">
      <c r="A68" s="10" t="s">
        <v>73</v>
      </c>
      <c r="B68" s="1" t="s">
        <v>74</v>
      </c>
      <c r="C68" s="2">
        <v>250000</v>
      </c>
      <c r="D68" s="2">
        <v>227757</v>
      </c>
      <c r="E68" s="31">
        <f t="shared" si="0"/>
        <v>91.102800000000002</v>
      </c>
    </row>
    <row r="69" spans="1:5" ht="31.5" x14ac:dyDescent="0.25">
      <c r="A69" s="10" t="s">
        <v>75</v>
      </c>
      <c r="B69" s="1" t="s">
        <v>76</v>
      </c>
      <c r="C69" s="2">
        <v>340000</v>
      </c>
      <c r="D69" s="2">
        <v>126278</v>
      </c>
      <c r="E69" s="31">
        <f t="shared" si="0"/>
        <v>37.140588235294118</v>
      </c>
    </row>
    <row r="70" spans="1:5" ht="35.25" customHeight="1" x14ac:dyDescent="0.25">
      <c r="A70" s="10" t="s">
        <v>380</v>
      </c>
      <c r="B70" s="1" t="s">
        <v>381</v>
      </c>
      <c r="C70" s="2">
        <v>0</v>
      </c>
      <c r="D70" s="2">
        <v>146</v>
      </c>
      <c r="E70" s="31"/>
    </row>
    <row r="71" spans="1:5" ht="114.75" customHeight="1" x14ac:dyDescent="0.25">
      <c r="A71" s="10" t="s">
        <v>382</v>
      </c>
      <c r="B71" s="1" t="s">
        <v>383</v>
      </c>
      <c r="C71" s="2">
        <v>0</v>
      </c>
      <c r="D71" s="2">
        <v>39</v>
      </c>
      <c r="E71" s="31"/>
    </row>
    <row r="72" spans="1:5" ht="47.25" x14ac:dyDescent="0.25">
      <c r="A72" s="5" t="s">
        <v>77</v>
      </c>
      <c r="B72" s="6" t="s">
        <v>78</v>
      </c>
      <c r="C72" s="7">
        <f t="shared" ref="C72:D75" si="1">C73</f>
        <v>4000000</v>
      </c>
      <c r="D72" s="7">
        <f>D73+D77</f>
        <v>3524713</v>
      </c>
      <c r="E72" s="31">
        <f t="shared" si="0"/>
        <v>88.117825000000011</v>
      </c>
    </row>
    <row r="73" spans="1:5" ht="31.5" x14ac:dyDescent="0.25">
      <c r="A73" s="5" t="s">
        <v>79</v>
      </c>
      <c r="B73" s="6" t="s">
        <v>80</v>
      </c>
      <c r="C73" s="7">
        <f t="shared" si="1"/>
        <v>4000000</v>
      </c>
      <c r="D73" s="7">
        <f t="shared" si="1"/>
        <v>3019303</v>
      </c>
      <c r="E73" s="31">
        <f t="shared" si="0"/>
        <v>75.482574999999997</v>
      </c>
    </row>
    <row r="74" spans="1:5" ht="31.5" x14ac:dyDescent="0.25">
      <c r="A74" s="8" t="s">
        <v>81</v>
      </c>
      <c r="B74" s="4" t="s">
        <v>82</v>
      </c>
      <c r="C74" s="9">
        <f t="shared" si="1"/>
        <v>4000000</v>
      </c>
      <c r="D74" s="9">
        <f t="shared" si="1"/>
        <v>3019303</v>
      </c>
      <c r="E74" s="31">
        <f t="shared" si="0"/>
        <v>75.482574999999997</v>
      </c>
    </row>
    <row r="75" spans="1:5" ht="47.25" x14ac:dyDescent="0.25">
      <c r="A75" s="8" t="s">
        <v>83</v>
      </c>
      <c r="B75" s="4" t="s">
        <v>84</v>
      </c>
      <c r="C75" s="9">
        <f t="shared" si="1"/>
        <v>4000000</v>
      </c>
      <c r="D75" s="9">
        <f t="shared" si="1"/>
        <v>3019303</v>
      </c>
      <c r="E75" s="31">
        <f t="shared" si="0"/>
        <v>75.482574999999997</v>
      </c>
    </row>
    <row r="76" spans="1:5" ht="52.5" customHeight="1" x14ac:dyDescent="0.25">
      <c r="A76" s="10" t="s">
        <v>85</v>
      </c>
      <c r="B76" s="1" t="s">
        <v>84</v>
      </c>
      <c r="C76" s="2">
        <v>4000000</v>
      </c>
      <c r="D76" s="2">
        <v>3019303</v>
      </c>
      <c r="E76" s="31">
        <f t="shared" si="0"/>
        <v>75.482574999999997</v>
      </c>
    </row>
    <row r="77" spans="1:5" ht="52.5" customHeight="1" x14ac:dyDescent="0.25">
      <c r="A77" s="5" t="s">
        <v>384</v>
      </c>
      <c r="B77" s="6" t="s">
        <v>385</v>
      </c>
      <c r="C77" s="9">
        <f t="shared" ref="C77:D78" si="2">C78</f>
        <v>0</v>
      </c>
      <c r="D77" s="9">
        <f>D78+D81</f>
        <v>505410</v>
      </c>
      <c r="E77" s="31"/>
    </row>
    <row r="78" spans="1:5" ht="52.5" customHeight="1" x14ac:dyDescent="0.25">
      <c r="A78" s="8" t="s">
        <v>386</v>
      </c>
      <c r="B78" s="4" t="s">
        <v>387</v>
      </c>
      <c r="C78" s="9">
        <f t="shared" si="2"/>
        <v>0</v>
      </c>
      <c r="D78" s="9">
        <f t="shared" si="2"/>
        <v>150457</v>
      </c>
      <c r="E78" s="31"/>
    </row>
    <row r="79" spans="1:5" ht="79.5" customHeight="1" x14ac:dyDescent="0.25">
      <c r="A79" s="8" t="s">
        <v>389</v>
      </c>
      <c r="B79" s="4" t="s">
        <v>388</v>
      </c>
      <c r="C79" s="9">
        <f>C80</f>
        <v>0</v>
      </c>
      <c r="D79" s="9">
        <f>D80</f>
        <v>150457</v>
      </c>
      <c r="E79" s="31"/>
    </row>
    <row r="80" spans="1:5" ht="79.5" customHeight="1" x14ac:dyDescent="0.25">
      <c r="A80" s="10" t="s">
        <v>390</v>
      </c>
      <c r="B80" s="1" t="s">
        <v>388</v>
      </c>
      <c r="C80" s="2">
        <v>0</v>
      </c>
      <c r="D80" s="2">
        <v>150457</v>
      </c>
      <c r="E80" s="31"/>
    </row>
    <row r="81" spans="1:5" ht="50.25" customHeight="1" x14ac:dyDescent="0.25">
      <c r="A81" s="22" t="s">
        <v>391</v>
      </c>
      <c r="B81" s="22" t="s">
        <v>392</v>
      </c>
      <c r="C81" s="9">
        <f>C82</f>
        <v>0</v>
      </c>
      <c r="D81" s="9">
        <f>D82</f>
        <v>354953</v>
      </c>
      <c r="E81" s="31"/>
    </row>
    <row r="82" spans="1:5" ht="50.25" customHeight="1" x14ac:dyDescent="0.25">
      <c r="A82" s="8" t="s">
        <v>394</v>
      </c>
      <c r="B82" s="4" t="s">
        <v>393</v>
      </c>
      <c r="C82" s="9">
        <f>SUM(C83:C88)</f>
        <v>0</v>
      </c>
      <c r="D82" s="9">
        <f>SUM(D83:D88)</f>
        <v>354953</v>
      </c>
      <c r="E82" s="31"/>
    </row>
    <row r="83" spans="1:5" s="20" customFormat="1" ht="50.25" customHeight="1" x14ac:dyDescent="0.25">
      <c r="A83" s="10" t="s">
        <v>395</v>
      </c>
      <c r="B83" s="1" t="s">
        <v>393</v>
      </c>
      <c r="C83" s="2">
        <v>0</v>
      </c>
      <c r="D83" s="2">
        <v>63375</v>
      </c>
      <c r="E83" s="31"/>
    </row>
    <row r="84" spans="1:5" s="20" customFormat="1" ht="50.25" customHeight="1" x14ac:dyDescent="0.25">
      <c r="A84" s="10" t="s">
        <v>396</v>
      </c>
      <c r="B84" s="1" t="s">
        <v>393</v>
      </c>
      <c r="C84" s="2">
        <v>0</v>
      </c>
      <c r="D84" s="2">
        <v>275</v>
      </c>
      <c r="E84" s="31"/>
    </row>
    <row r="85" spans="1:5" s="20" customFormat="1" ht="50.25" customHeight="1" x14ac:dyDescent="0.25">
      <c r="A85" s="10" t="s">
        <v>397</v>
      </c>
      <c r="B85" s="1" t="s">
        <v>393</v>
      </c>
      <c r="C85" s="2">
        <v>0</v>
      </c>
      <c r="D85" s="2">
        <v>199938</v>
      </c>
      <c r="E85" s="31"/>
    </row>
    <row r="86" spans="1:5" s="20" customFormat="1" ht="50.25" customHeight="1" x14ac:dyDescent="0.25">
      <c r="A86" s="10" t="s">
        <v>451</v>
      </c>
      <c r="B86" s="1" t="s">
        <v>393</v>
      </c>
      <c r="C86" s="2">
        <v>0</v>
      </c>
      <c r="D86" s="2">
        <v>13100</v>
      </c>
      <c r="E86" s="31"/>
    </row>
    <row r="87" spans="1:5" s="20" customFormat="1" ht="50.25" customHeight="1" x14ac:dyDescent="0.25">
      <c r="A87" s="10" t="s">
        <v>398</v>
      </c>
      <c r="B87" s="1" t="s">
        <v>393</v>
      </c>
      <c r="C87" s="2">
        <v>0</v>
      </c>
      <c r="D87" s="2">
        <v>74074</v>
      </c>
      <c r="E87" s="31"/>
    </row>
    <row r="88" spans="1:5" s="20" customFormat="1" ht="50.25" customHeight="1" x14ac:dyDescent="0.25">
      <c r="A88" s="10" t="s">
        <v>399</v>
      </c>
      <c r="B88" s="1" t="s">
        <v>393</v>
      </c>
      <c r="C88" s="2">
        <v>0</v>
      </c>
      <c r="D88" s="2">
        <v>4191</v>
      </c>
      <c r="E88" s="31"/>
    </row>
    <row r="89" spans="1:5" ht="31.5" x14ac:dyDescent="0.25">
      <c r="A89" s="5" t="s">
        <v>320</v>
      </c>
      <c r="B89" s="6" t="s">
        <v>86</v>
      </c>
      <c r="C89" s="7">
        <f>C90+C93</f>
        <v>1582000</v>
      </c>
      <c r="D89" s="7">
        <f>D90+D93</f>
        <v>4539650</v>
      </c>
      <c r="E89" s="31">
        <f t="shared" ref="E89:E144" si="3">D89/C89*100</f>
        <v>286.95638432364092</v>
      </c>
    </row>
    <row r="90" spans="1:5" ht="134.25" customHeight="1" x14ac:dyDescent="0.25">
      <c r="A90" s="8" t="s">
        <v>326</v>
      </c>
      <c r="B90" s="4" t="s">
        <v>440</v>
      </c>
      <c r="C90" s="9">
        <f>C91</f>
        <v>712000</v>
      </c>
      <c r="D90" s="9">
        <f>D91</f>
        <v>1669410</v>
      </c>
      <c r="E90" s="31">
        <f t="shared" si="3"/>
        <v>234.46769662921349</v>
      </c>
    </row>
    <row r="91" spans="1:5" ht="166.5" customHeight="1" x14ac:dyDescent="0.25">
      <c r="A91" s="8" t="s">
        <v>327</v>
      </c>
      <c r="B91" s="4" t="s">
        <v>87</v>
      </c>
      <c r="C91" s="9">
        <f>C92</f>
        <v>712000</v>
      </c>
      <c r="D91" s="9">
        <f>D92</f>
        <v>1669410</v>
      </c>
      <c r="E91" s="31">
        <f t="shared" si="3"/>
        <v>234.46769662921349</v>
      </c>
    </row>
    <row r="92" spans="1:5" ht="156" customHeight="1" x14ac:dyDescent="0.25">
      <c r="A92" s="10" t="s">
        <v>88</v>
      </c>
      <c r="B92" s="1" t="s">
        <v>89</v>
      </c>
      <c r="C92" s="2">
        <v>712000</v>
      </c>
      <c r="D92" s="2">
        <v>1669410</v>
      </c>
      <c r="E92" s="31">
        <f t="shared" si="3"/>
        <v>234.46769662921349</v>
      </c>
    </row>
    <row r="93" spans="1:5" ht="100.5" customHeight="1" x14ac:dyDescent="0.25">
      <c r="A93" s="8" t="s">
        <v>321</v>
      </c>
      <c r="B93" s="4" t="s">
        <v>441</v>
      </c>
      <c r="C93" s="9">
        <f>C94+C99+C102</f>
        <v>870000</v>
      </c>
      <c r="D93" s="9">
        <f>D94+D99+D102</f>
        <v>2870240</v>
      </c>
      <c r="E93" s="31">
        <f t="shared" si="3"/>
        <v>329.91264367816092</v>
      </c>
    </row>
    <row r="94" spans="1:5" ht="58.5" customHeight="1" x14ac:dyDescent="0.25">
      <c r="A94" s="8" t="s">
        <v>90</v>
      </c>
      <c r="B94" s="4" t="s">
        <v>91</v>
      </c>
      <c r="C94" s="9">
        <f>C96+C98</f>
        <v>870000</v>
      </c>
      <c r="D94" s="9">
        <f>D96+D98</f>
        <v>1796028</v>
      </c>
      <c r="E94" s="31">
        <f t="shared" si="3"/>
        <v>206.44</v>
      </c>
    </row>
    <row r="95" spans="1:5" ht="114.75" customHeight="1" x14ac:dyDescent="0.25">
      <c r="A95" s="8" t="s">
        <v>405</v>
      </c>
      <c r="B95" s="4" t="s">
        <v>93</v>
      </c>
      <c r="C95" s="9">
        <f>C96</f>
        <v>470000</v>
      </c>
      <c r="D95" s="9">
        <f>D96</f>
        <v>920557</v>
      </c>
      <c r="E95" s="31">
        <f t="shared" si="3"/>
        <v>195.8631914893617</v>
      </c>
    </row>
    <row r="96" spans="1:5" ht="120" customHeight="1" x14ac:dyDescent="0.25">
      <c r="A96" s="10" t="s">
        <v>92</v>
      </c>
      <c r="B96" s="1" t="s">
        <v>93</v>
      </c>
      <c r="C96" s="2">
        <v>470000</v>
      </c>
      <c r="D96" s="2">
        <v>920557</v>
      </c>
      <c r="E96" s="31">
        <f t="shared" si="3"/>
        <v>195.8631914893617</v>
      </c>
    </row>
    <row r="97" spans="1:5" ht="120" customHeight="1" x14ac:dyDescent="0.25">
      <c r="A97" s="8" t="s">
        <v>406</v>
      </c>
      <c r="B97" s="4" t="s">
        <v>95</v>
      </c>
      <c r="C97" s="9">
        <f>C98</f>
        <v>400000</v>
      </c>
      <c r="D97" s="9">
        <f>D98</f>
        <v>875471</v>
      </c>
      <c r="E97" s="31">
        <f t="shared" si="3"/>
        <v>218.86774999999997</v>
      </c>
    </row>
    <row r="98" spans="1:5" ht="99" customHeight="1" x14ac:dyDescent="0.25">
      <c r="A98" s="10" t="s">
        <v>94</v>
      </c>
      <c r="B98" s="1" t="s">
        <v>95</v>
      </c>
      <c r="C98" s="2">
        <v>400000</v>
      </c>
      <c r="D98" s="2">
        <v>875471</v>
      </c>
      <c r="E98" s="31">
        <f t="shared" si="3"/>
        <v>218.86774999999997</v>
      </c>
    </row>
    <row r="99" spans="1:5" ht="102" customHeight="1" x14ac:dyDescent="0.25">
      <c r="A99" s="8" t="s">
        <v>400</v>
      </c>
      <c r="B99" s="4" t="s">
        <v>401</v>
      </c>
      <c r="C99" s="9">
        <f>C100</f>
        <v>0</v>
      </c>
      <c r="D99" s="9">
        <f>D100</f>
        <v>738698</v>
      </c>
      <c r="E99" s="31"/>
    </row>
    <row r="100" spans="1:5" ht="105.75" customHeight="1" x14ac:dyDescent="0.25">
      <c r="A100" s="8" t="s">
        <v>402</v>
      </c>
      <c r="B100" s="4" t="s">
        <v>403</v>
      </c>
      <c r="C100" s="9">
        <f>C101</f>
        <v>0</v>
      </c>
      <c r="D100" s="9">
        <f>D101</f>
        <v>738698</v>
      </c>
      <c r="E100" s="31"/>
    </row>
    <row r="101" spans="1:5" ht="116.25" customHeight="1" x14ac:dyDescent="0.25">
      <c r="A101" s="10" t="s">
        <v>404</v>
      </c>
      <c r="B101" s="1" t="s">
        <v>403</v>
      </c>
      <c r="C101" s="2">
        <v>0</v>
      </c>
      <c r="D101" s="2">
        <v>738698</v>
      </c>
      <c r="E101" s="31"/>
    </row>
    <row r="102" spans="1:5" ht="171" customHeight="1" x14ac:dyDescent="0.25">
      <c r="A102" s="8" t="s">
        <v>407</v>
      </c>
      <c r="B102" s="21" t="s">
        <v>408</v>
      </c>
      <c r="C102" s="9">
        <f>C103</f>
        <v>0</v>
      </c>
      <c r="D102" s="9">
        <f>D103</f>
        <v>335514</v>
      </c>
      <c r="E102" s="31"/>
    </row>
    <row r="103" spans="1:5" ht="147" customHeight="1" x14ac:dyDescent="0.25">
      <c r="A103" s="8" t="s">
        <v>409</v>
      </c>
      <c r="B103" s="21" t="s">
        <v>410</v>
      </c>
      <c r="C103" s="9">
        <f>C104</f>
        <v>0</v>
      </c>
      <c r="D103" s="9">
        <f>D104</f>
        <v>335514</v>
      </c>
      <c r="E103" s="31"/>
    </row>
    <row r="104" spans="1:5" ht="155.25" customHeight="1" x14ac:dyDescent="0.25">
      <c r="A104" s="10" t="s">
        <v>411</v>
      </c>
      <c r="B104" s="19" t="s">
        <v>410</v>
      </c>
      <c r="C104" s="2">
        <v>0</v>
      </c>
      <c r="D104" s="2">
        <v>335514</v>
      </c>
      <c r="E104" s="31"/>
    </row>
    <row r="105" spans="1:5" ht="31.5" x14ac:dyDescent="0.25">
      <c r="A105" s="5" t="s">
        <v>96</v>
      </c>
      <c r="B105" s="6" t="s">
        <v>97</v>
      </c>
      <c r="C105" s="7">
        <f>C106+C107+C108+C109+C110+C111+C112+C113+C114+C115+C116+C117+C118+C119+C121+C124+C127+C120+C122+C125+C126+C129</f>
        <v>1893000</v>
      </c>
      <c r="D105" s="7">
        <f>SUM(D106:D127)</f>
        <v>1073973</v>
      </c>
      <c r="E105" s="31">
        <f t="shared" si="3"/>
        <v>56.733914421553088</v>
      </c>
    </row>
    <row r="106" spans="1:5" ht="119.25" x14ac:dyDescent="0.25">
      <c r="A106" s="10" t="s">
        <v>98</v>
      </c>
      <c r="B106" s="1" t="s">
        <v>341</v>
      </c>
      <c r="C106" s="2">
        <v>40000</v>
      </c>
      <c r="D106" s="2">
        <v>63355</v>
      </c>
      <c r="E106" s="31">
        <f t="shared" si="3"/>
        <v>158.38749999999999</v>
      </c>
    </row>
    <row r="107" spans="1:5" ht="94.5" x14ac:dyDescent="0.25">
      <c r="A107" s="10" t="s">
        <v>99</v>
      </c>
      <c r="B107" s="1" t="s">
        <v>100</v>
      </c>
      <c r="C107" s="2">
        <v>10000</v>
      </c>
      <c r="D107" s="2">
        <v>7264</v>
      </c>
      <c r="E107" s="31">
        <f t="shared" si="3"/>
        <v>72.64</v>
      </c>
    </row>
    <row r="108" spans="1:5" ht="94.5" x14ac:dyDescent="0.25">
      <c r="A108" s="10" t="s">
        <v>101</v>
      </c>
      <c r="B108" s="1" t="s">
        <v>102</v>
      </c>
      <c r="C108" s="2">
        <v>10000</v>
      </c>
      <c r="D108" s="2">
        <v>10000</v>
      </c>
      <c r="E108" s="31">
        <f t="shared" si="3"/>
        <v>100</v>
      </c>
    </row>
    <row r="109" spans="1:5" ht="94.5" x14ac:dyDescent="0.25">
      <c r="A109" s="10" t="s">
        <v>335</v>
      </c>
      <c r="B109" s="1" t="s">
        <v>103</v>
      </c>
      <c r="C109" s="2">
        <v>13000</v>
      </c>
      <c r="D109" s="2">
        <v>10000</v>
      </c>
      <c r="E109" s="31">
        <f t="shared" si="3"/>
        <v>76.923076923076934</v>
      </c>
    </row>
    <row r="110" spans="1:5" ht="78.75" x14ac:dyDescent="0.25">
      <c r="A110" s="10" t="s">
        <v>104</v>
      </c>
      <c r="B110" s="11" t="s">
        <v>105</v>
      </c>
      <c r="C110" s="2">
        <v>10000</v>
      </c>
      <c r="D110" s="2">
        <v>0</v>
      </c>
      <c r="E110" s="31">
        <f t="shared" si="3"/>
        <v>0</v>
      </c>
    </row>
    <row r="111" spans="1:5" ht="94.5" x14ac:dyDescent="0.25">
      <c r="A111" s="10" t="s">
        <v>339</v>
      </c>
      <c r="B111" s="11" t="s">
        <v>340</v>
      </c>
      <c r="C111" s="2">
        <v>2000</v>
      </c>
      <c r="D111" s="2">
        <v>0</v>
      </c>
      <c r="E111" s="31">
        <f t="shared" si="3"/>
        <v>0</v>
      </c>
    </row>
    <row r="112" spans="1:5" ht="47.25" x14ac:dyDescent="0.25">
      <c r="A112" s="10" t="s">
        <v>334</v>
      </c>
      <c r="B112" s="11" t="s">
        <v>106</v>
      </c>
      <c r="C112" s="2">
        <v>10000</v>
      </c>
      <c r="D112" s="2">
        <v>12000</v>
      </c>
      <c r="E112" s="31">
        <f t="shared" si="3"/>
        <v>120</v>
      </c>
    </row>
    <row r="113" spans="1:5" ht="47.25" x14ac:dyDescent="0.25">
      <c r="A113" s="10" t="s">
        <v>107</v>
      </c>
      <c r="B113" s="1" t="s">
        <v>108</v>
      </c>
      <c r="C113" s="2">
        <v>30000</v>
      </c>
      <c r="D113" s="2">
        <v>30000</v>
      </c>
      <c r="E113" s="31">
        <f t="shared" si="3"/>
        <v>100</v>
      </c>
    </row>
    <row r="114" spans="1:5" ht="47.25" x14ac:dyDescent="0.25">
      <c r="A114" s="10" t="s">
        <v>109</v>
      </c>
      <c r="B114" s="1" t="s">
        <v>108</v>
      </c>
      <c r="C114" s="2">
        <v>50000</v>
      </c>
      <c r="D114" s="2">
        <v>97025</v>
      </c>
      <c r="E114" s="31">
        <f t="shared" si="3"/>
        <v>194.04999999999998</v>
      </c>
    </row>
    <row r="115" spans="1:5" ht="78.75" x14ac:dyDescent="0.25">
      <c r="A115" s="10" t="s">
        <v>337</v>
      </c>
      <c r="B115" s="1" t="s">
        <v>338</v>
      </c>
      <c r="C115" s="2">
        <v>30000</v>
      </c>
      <c r="D115" s="2">
        <v>30000</v>
      </c>
      <c r="E115" s="31">
        <f t="shared" si="3"/>
        <v>100</v>
      </c>
    </row>
    <row r="116" spans="1:5" ht="94.5" x14ac:dyDescent="0.25">
      <c r="A116" s="10" t="s">
        <v>110</v>
      </c>
      <c r="B116" s="1" t="s">
        <v>111</v>
      </c>
      <c r="C116" s="2">
        <v>400000</v>
      </c>
      <c r="D116" s="2">
        <v>152600</v>
      </c>
      <c r="E116" s="31">
        <f t="shared" si="3"/>
        <v>38.15</v>
      </c>
    </row>
    <row r="117" spans="1:5" ht="103.5" customHeight="1" x14ac:dyDescent="0.25">
      <c r="A117" s="10" t="s">
        <v>112</v>
      </c>
      <c r="B117" s="1" t="s">
        <v>111</v>
      </c>
      <c r="C117" s="2">
        <v>500</v>
      </c>
      <c r="D117" s="2">
        <v>2000</v>
      </c>
      <c r="E117" s="31">
        <f t="shared" si="3"/>
        <v>400</v>
      </c>
    </row>
    <row r="118" spans="1:5" ht="94.5" x14ac:dyDescent="0.25">
      <c r="A118" s="10" t="s">
        <v>113</v>
      </c>
      <c r="B118" s="1" t="s">
        <v>114</v>
      </c>
      <c r="C118" s="2">
        <v>5000</v>
      </c>
      <c r="D118" s="2">
        <v>0</v>
      </c>
      <c r="E118" s="31">
        <f t="shared" si="3"/>
        <v>0</v>
      </c>
    </row>
    <row r="119" spans="1:5" ht="47.25" x14ac:dyDescent="0.25">
      <c r="A119" s="10" t="s">
        <v>336</v>
      </c>
      <c r="B119" s="1" t="s">
        <v>115</v>
      </c>
      <c r="C119" s="2">
        <v>30000</v>
      </c>
      <c r="D119" s="2">
        <v>29500</v>
      </c>
      <c r="E119" s="31">
        <f t="shared" si="3"/>
        <v>98.333333333333329</v>
      </c>
    </row>
    <row r="120" spans="1:5" ht="142.5" customHeight="1" x14ac:dyDescent="0.25">
      <c r="A120" s="10" t="s">
        <v>412</v>
      </c>
      <c r="B120" s="11" t="s">
        <v>117</v>
      </c>
      <c r="C120" s="2">
        <v>0</v>
      </c>
      <c r="D120" s="2">
        <v>3000</v>
      </c>
      <c r="E120" s="31">
        <v>0</v>
      </c>
    </row>
    <row r="121" spans="1:5" ht="141" customHeight="1" x14ac:dyDescent="0.25">
      <c r="A121" s="10" t="s">
        <v>116</v>
      </c>
      <c r="B121" s="11" t="s">
        <v>117</v>
      </c>
      <c r="C121" s="2">
        <v>50000</v>
      </c>
      <c r="D121" s="2">
        <v>0</v>
      </c>
      <c r="E121" s="31">
        <f t="shared" si="3"/>
        <v>0</v>
      </c>
    </row>
    <row r="122" spans="1:5" ht="141" customHeight="1" x14ac:dyDescent="0.25">
      <c r="A122" s="10" t="s">
        <v>413</v>
      </c>
      <c r="B122" s="11" t="s">
        <v>117</v>
      </c>
      <c r="C122" s="2">
        <v>0</v>
      </c>
      <c r="D122" s="2">
        <v>50000</v>
      </c>
      <c r="E122" s="31">
        <v>0</v>
      </c>
    </row>
    <row r="123" spans="1:5" ht="80.25" customHeight="1" x14ac:dyDescent="0.25">
      <c r="A123" s="10" t="s">
        <v>453</v>
      </c>
      <c r="B123" s="11" t="s">
        <v>452</v>
      </c>
      <c r="C123" s="2">
        <v>0</v>
      </c>
      <c r="D123" s="2">
        <v>608</v>
      </c>
      <c r="E123" s="31"/>
    </row>
    <row r="124" spans="1:5" ht="110.25" x14ac:dyDescent="0.25">
      <c r="A124" s="10" t="s">
        <v>118</v>
      </c>
      <c r="B124" s="11" t="s">
        <v>119</v>
      </c>
      <c r="C124" s="2">
        <v>50000</v>
      </c>
      <c r="D124" s="2">
        <v>62600</v>
      </c>
      <c r="E124" s="31">
        <f t="shared" si="3"/>
        <v>125.2</v>
      </c>
    </row>
    <row r="125" spans="1:5" ht="110.25" x14ac:dyDescent="0.25">
      <c r="A125" s="10" t="s">
        <v>414</v>
      </c>
      <c r="B125" s="11" t="s">
        <v>119</v>
      </c>
      <c r="C125" s="2">
        <v>0</v>
      </c>
      <c r="D125" s="2">
        <v>8000</v>
      </c>
      <c r="E125" s="31"/>
    </row>
    <row r="126" spans="1:5" ht="110.25" x14ac:dyDescent="0.25">
      <c r="A126" s="10" t="s">
        <v>415</v>
      </c>
      <c r="B126" s="11" t="s">
        <v>119</v>
      </c>
      <c r="C126" s="2">
        <v>0</v>
      </c>
      <c r="D126" s="2">
        <v>5800</v>
      </c>
      <c r="E126" s="31"/>
    </row>
    <row r="127" spans="1:5" ht="78" customHeight="1" x14ac:dyDescent="0.25">
      <c r="A127" s="8" t="s">
        <v>120</v>
      </c>
      <c r="B127" s="4" t="s">
        <v>121</v>
      </c>
      <c r="C127" s="9">
        <f>C128+C130+C131+C132+C133</f>
        <v>1152500</v>
      </c>
      <c r="D127" s="9">
        <f>SUM(D128:D133)</f>
        <v>500221</v>
      </c>
      <c r="E127" s="31">
        <f t="shared" si="3"/>
        <v>43.403123644251629</v>
      </c>
    </row>
    <row r="128" spans="1:5" ht="63" x14ac:dyDescent="0.25">
      <c r="A128" s="10" t="s">
        <v>122</v>
      </c>
      <c r="B128" s="1" t="s">
        <v>121</v>
      </c>
      <c r="C128" s="2">
        <v>90500</v>
      </c>
      <c r="D128" s="2">
        <v>24577</v>
      </c>
      <c r="E128" s="31">
        <f t="shared" si="3"/>
        <v>27.156906077348065</v>
      </c>
    </row>
    <row r="129" spans="1:5" ht="63" x14ac:dyDescent="0.25">
      <c r="A129" s="10" t="s">
        <v>416</v>
      </c>
      <c r="B129" s="1" t="s">
        <v>121</v>
      </c>
      <c r="C129" s="2">
        <v>0</v>
      </c>
      <c r="D129" s="2">
        <v>299</v>
      </c>
      <c r="E129" s="31"/>
    </row>
    <row r="130" spans="1:5" ht="63" x14ac:dyDescent="0.25">
      <c r="A130" s="10" t="s">
        <v>123</v>
      </c>
      <c r="B130" s="1" t="s">
        <v>121</v>
      </c>
      <c r="C130" s="2">
        <v>32000</v>
      </c>
      <c r="D130" s="2">
        <v>4800</v>
      </c>
      <c r="E130" s="31">
        <f t="shared" si="3"/>
        <v>15</v>
      </c>
    </row>
    <row r="131" spans="1:5" ht="63" x14ac:dyDescent="0.25">
      <c r="A131" s="10" t="s">
        <v>124</v>
      </c>
      <c r="B131" s="1" t="s">
        <v>121</v>
      </c>
      <c r="C131" s="2">
        <v>800000</v>
      </c>
      <c r="D131" s="2">
        <v>449459</v>
      </c>
      <c r="E131" s="31">
        <f t="shared" si="3"/>
        <v>56.182374999999993</v>
      </c>
    </row>
    <row r="132" spans="1:5" ht="63" x14ac:dyDescent="0.25">
      <c r="A132" s="10" t="s">
        <v>125</v>
      </c>
      <c r="B132" s="1" t="s">
        <v>121</v>
      </c>
      <c r="C132" s="2">
        <v>200000</v>
      </c>
      <c r="D132" s="2">
        <v>0</v>
      </c>
      <c r="E132" s="31">
        <f t="shared" si="3"/>
        <v>0</v>
      </c>
    </row>
    <row r="133" spans="1:5" ht="63" x14ac:dyDescent="0.25">
      <c r="A133" s="10" t="s">
        <v>126</v>
      </c>
      <c r="B133" s="1" t="s">
        <v>121</v>
      </c>
      <c r="C133" s="2">
        <v>30000</v>
      </c>
      <c r="D133" s="2">
        <v>21086</v>
      </c>
      <c r="E133" s="31">
        <f t="shared" si="3"/>
        <v>70.286666666666662</v>
      </c>
    </row>
    <row r="134" spans="1:5" ht="36" hidden="1" customHeight="1" x14ac:dyDescent="0.25">
      <c r="A134" s="5" t="s">
        <v>418</v>
      </c>
      <c r="B134" s="6" t="s">
        <v>419</v>
      </c>
      <c r="C134" s="7">
        <v>0</v>
      </c>
      <c r="D134" s="7">
        <f t="shared" ref="D134:D136" si="4">D135</f>
        <v>0</v>
      </c>
      <c r="E134" s="31"/>
    </row>
    <row r="135" spans="1:5" ht="36" hidden="1" customHeight="1" x14ac:dyDescent="0.25">
      <c r="A135" s="8" t="s">
        <v>421</v>
      </c>
      <c r="B135" s="4" t="s">
        <v>420</v>
      </c>
      <c r="C135" s="9">
        <v>0</v>
      </c>
      <c r="D135" s="9">
        <f t="shared" si="4"/>
        <v>0</v>
      </c>
      <c r="E135" s="31"/>
    </row>
    <row r="136" spans="1:5" ht="55.5" hidden="1" customHeight="1" x14ac:dyDescent="0.25">
      <c r="A136" s="8" t="s">
        <v>417</v>
      </c>
      <c r="B136" s="4" t="s">
        <v>422</v>
      </c>
      <c r="C136" s="9">
        <v>0</v>
      </c>
      <c r="D136" s="9">
        <f t="shared" si="4"/>
        <v>0</v>
      </c>
      <c r="E136" s="31"/>
    </row>
    <row r="137" spans="1:5" ht="61.5" hidden="1" customHeight="1" x14ac:dyDescent="0.25">
      <c r="A137" s="8" t="s">
        <v>423</v>
      </c>
      <c r="B137" s="4" t="s">
        <v>422</v>
      </c>
      <c r="C137" s="9">
        <v>0</v>
      </c>
      <c r="D137" s="9">
        <f>D138</f>
        <v>0</v>
      </c>
      <c r="E137" s="31"/>
    </row>
    <row r="138" spans="1:5" ht="60.75" hidden="1" customHeight="1" x14ac:dyDescent="0.25">
      <c r="A138" s="10" t="s">
        <v>424</v>
      </c>
      <c r="B138" s="1" t="s">
        <v>422</v>
      </c>
      <c r="C138" s="2">
        <v>0</v>
      </c>
      <c r="D138" s="2">
        <v>0</v>
      </c>
      <c r="E138" s="31"/>
    </row>
    <row r="139" spans="1:5" ht="15.75" x14ac:dyDescent="0.25">
      <c r="A139" s="5" t="s">
        <v>127</v>
      </c>
      <c r="B139" s="6" t="s">
        <v>128</v>
      </c>
      <c r="C139" s="7">
        <f>C140+C256+C254</f>
        <v>971684445</v>
      </c>
      <c r="D139" s="7">
        <f>D140+D256+D254</f>
        <v>714750376.76999998</v>
      </c>
      <c r="E139" s="31">
        <f t="shared" si="3"/>
        <v>73.557869578739627</v>
      </c>
    </row>
    <row r="140" spans="1:5" ht="47.25" x14ac:dyDescent="0.25">
      <c r="A140" s="5" t="s">
        <v>129</v>
      </c>
      <c r="B140" s="6" t="s">
        <v>130</v>
      </c>
      <c r="C140" s="7">
        <f>C141+C149+C174+C244</f>
        <v>971684445</v>
      </c>
      <c r="D140" s="7">
        <f>D141+D149+D174+D244</f>
        <v>714839513</v>
      </c>
      <c r="E140" s="31">
        <f t="shared" si="3"/>
        <v>73.567042950862501</v>
      </c>
    </row>
    <row r="141" spans="1:5" ht="47.25" x14ac:dyDescent="0.25">
      <c r="A141" s="5" t="s">
        <v>346</v>
      </c>
      <c r="B141" s="6" t="s">
        <v>131</v>
      </c>
      <c r="C141" s="7">
        <f>C142+C144+C147</f>
        <v>246200388</v>
      </c>
      <c r="D141" s="7">
        <f>D142+D144+D147</f>
        <v>185616058</v>
      </c>
      <c r="E141" s="31">
        <f t="shared" si="3"/>
        <v>75.392268675059924</v>
      </c>
    </row>
    <row r="142" spans="1:5" ht="31.5" x14ac:dyDescent="0.25">
      <c r="A142" s="8" t="s">
        <v>347</v>
      </c>
      <c r="B142" s="4" t="s">
        <v>132</v>
      </c>
      <c r="C142" s="9">
        <f>C143</f>
        <v>217046000</v>
      </c>
      <c r="D142" s="9">
        <f>D143</f>
        <v>162784500</v>
      </c>
      <c r="E142" s="31">
        <f t="shared" si="3"/>
        <v>75</v>
      </c>
    </row>
    <row r="143" spans="1:5" ht="47.25" x14ac:dyDescent="0.25">
      <c r="A143" s="10" t="s">
        <v>133</v>
      </c>
      <c r="B143" s="1" t="s">
        <v>134</v>
      </c>
      <c r="C143" s="2">
        <v>217046000</v>
      </c>
      <c r="D143" s="2">
        <v>162784500</v>
      </c>
      <c r="E143" s="31">
        <f t="shared" si="3"/>
        <v>75</v>
      </c>
    </row>
    <row r="144" spans="1:5" ht="47.25" x14ac:dyDescent="0.25">
      <c r="A144" s="8" t="s">
        <v>135</v>
      </c>
      <c r="B144" s="3" t="s">
        <v>136</v>
      </c>
      <c r="C144" s="9">
        <f>C145</f>
        <v>24410000</v>
      </c>
      <c r="D144" s="9">
        <f>D145</f>
        <v>18307500</v>
      </c>
      <c r="E144" s="31">
        <f t="shared" si="3"/>
        <v>75</v>
      </c>
    </row>
    <row r="145" spans="1:5" ht="63" x14ac:dyDescent="0.25">
      <c r="A145" s="10" t="s">
        <v>137</v>
      </c>
      <c r="B145" s="1" t="s">
        <v>138</v>
      </c>
      <c r="C145" s="2">
        <v>24410000</v>
      </c>
      <c r="D145" s="2">
        <v>18307500</v>
      </c>
      <c r="E145" s="31">
        <f t="shared" ref="E145:E210" si="5">D145/C145*100</f>
        <v>75</v>
      </c>
    </row>
    <row r="146" spans="1:5" ht="29.25" customHeight="1" x14ac:dyDescent="0.25">
      <c r="A146" s="8" t="s">
        <v>348</v>
      </c>
      <c r="B146" s="22" t="s">
        <v>349</v>
      </c>
      <c r="C146" s="9">
        <f>C147</f>
        <v>4744388</v>
      </c>
      <c r="D146" s="9">
        <f>D147</f>
        <v>4524058</v>
      </c>
      <c r="E146" s="31">
        <f t="shared" si="5"/>
        <v>95.355986904949603</v>
      </c>
    </row>
    <row r="147" spans="1:5" ht="31.5" x14ac:dyDescent="0.25">
      <c r="A147" s="8" t="s">
        <v>139</v>
      </c>
      <c r="B147" s="4" t="s">
        <v>140</v>
      </c>
      <c r="C147" s="9">
        <f>C148</f>
        <v>4744388</v>
      </c>
      <c r="D147" s="9">
        <f>D148</f>
        <v>4524058</v>
      </c>
      <c r="E147" s="31">
        <f t="shared" si="5"/>
        <v>95.355986904949603</v>
      </c>
    </row>
    <row r="148" spans="1:5" ht="78.75" x14ac:dyDescent="0.25">
      <c r="A148" s="10" t="s">
        <v>141</v>
      </c>
      <c r="B148" s="1" t="s">
        <v>142</v>
      </c>
      <c r="C148" s="2">
        <v>4744388</v>
      </c>
      <c r="D148" s="2">
        <v>4524058</v>
      </c>
      <c r="E148" s="35">
        <f t="shared" si="5"/>
        <v>95.355986904949603</v>
      </c>
    </row>
    <row r="149" spans="1:5" ht="47.25" x14ac:dyDescent="0.25">
      <c r="A149" s="5" t="s">
        <v>143</v>
      </c>
      <c r="B149" s="6" t="s">
        <v>144</v>
      </c>
      <c r="C149" s="7">
        <f>C150+C153+C156+C161+C159</f>
        <v>68314103</v>
      </c>
      <c r="D149" s="7">
        <f>D150+D153+D156+D161+D159</f>
        <v>30817088</v>
      </c>
      <c r="E149" s="31">
        <f t="shared" si="5"/>
        <v>45.110872640748866</v>
      </c>
    </row>
    <row r="150" spans="1:5" ht="110.25" x14ac:dyDescent="0.25">
      <c r="A150" s="4" t="s">
        <v>145</v>
      </c>
      <c r="B150" s="4" t="s">
        <v>146</v>
      </c>
      <c r="C150" s="9">
        <f>C151</f>
        <v>31952880</v>
      </c>
      <c r="D150" s="9">
        <f>D151</f>
        <v>5732893</v>
      </c>
      <c r="E150" s="31">
        <f t="shared" si="5"/>
        <v>17.941709792669705</v>
      </c>
    </row>
    <row r="151" spans="1:5" ht="126" x14ac:dyDescent="0.25">
      <c r="A151" s="4" t="s">
        <v>147</v>
      </c>
      <c r="B151" s="4" t="s">
        <v>148</v>
      </c>
      <c r="C151" s="9">
        <f>C152</f>
        <v>31952880</v>
      </c>
      <c r="D151" s="9">
        <f>D152</f>
        <v>5732893</v>
      </c>
      <c r="E151" s="31">
        <f t="shared" si="5"/>
        <v>17.941709792669705</v>
      </c>
    </row>
    <row r="152" spans="1:5" ht="31.5" x14ac:dyDescent="0.25">
      <c r="A152" s="1" t="s">
        <v>149</v>
      </c>
      <c r="B152" s="1" t="s">
        <v>150</v>
      </c>
      <c r="C152" s="2">
        <v>31952880</v>
      </c>
      <c r="D152" s="2">
        <v>5732893</v>
      </c>
      <c r="E152" s="31">
        <f t="shared" si="5"/>
        <v>17.941709792669705</v>
      </c>
    </row>
    <row r="153" spans="1:5" ht="63" x14ac:dyDescent="0.25">
      <c r="A153" s="4" t="s">
        <v>151</v>
      </c>
      <c r="B153" s="4" t="s">
        <v>152</v>
      </c>
      <c r="C153" s="2">
        <f>C154</f>
        <v>6933618</v>
      </c>
      <c r="D153" s="2">
        <f>D154</f>
        <v>1493617</v>
      </c>
      <c r="E153" s="31">
        <f t="shared" si="5"/>
        <v>21.541668433421052</v>
      </c>
    </row>
    <row r="154" spans="1:5" ht="63" x14ac:dyDescent="0.25">
      <c r="A154" s="4" t="s">
        <v>153</v>
      </c>
      <c r="B154" s="4" t="s">
        <v>154</v>
      </c>
      <c r="C154" s="2">
        <f>C155</f>
        <v>6933618</v>
      </c>
      <c r="D154" s="2">
        <f>D155</f>
        <v>1493617</v>
      </c>
      <c r="E154" s="31">
        <f t="shared" si="5"/>
        <v>21.541668433421052</v>
      </c>
    </row>
    <row r="155" spans="1:5" ht="63" x14ac:dyDescent="0.25">
      <c r="A155" s="1" t="s">
        <v>155</v>
      </c>
      <c r="B155" s="1" t="s">
        <v>154</v>
      </c>
      <c r="C155" s="2">
        <v>6933618</v>
      </c>
      <c r="D155" s="2">
        <v>1493617</v>
      </c>
      <c r="E155" s="31">
        <f t="shared" si="5"/>
        <v>21.541668433421052</v>
      </c>
    </row>
    <row r="156" spans="1:5" ht="141.75" x14ac:dyDescent="0.25">
      <c r="A156" s="1" t="s">
        <v>156</v>
      </c>
      <c r="B156" s="4" t="s">
        <v>157</v>
      </c>
      <c r="C156" s="2">
        <f>C157</f>
        <v>6600040</v>
      </c>
      <c r="D156" s="2">
        <f>D157</f>
        <v>6600040</v>
      </c>
      <c r="E156" s="31">
        <f t="shared" si="5"/>
        <v>100</v>
      </c>
    </row>
    <row r="157" spans="1:5" ht="141.75" x14ac:dyDescent="0.25">
      <c r="A157" s="1" t="s">
        <v>158</v>
      </c>
      <c r="B157" s="4" t="s">
        <v>159</v>
      </c>
      <c r="C157" s="2">
        <f>C158</f>
        <v>6600040</v>
      </c>
      <c r="D157" s="2">
        <f>D158</f>
        <v>6600040</v>
      </c>
      <c r="E157" s="31">
        <f t="shared" si="5"/>
        <v>100</v>
      </c>
    </row>
    <row r="158" spans="1:5" ht="157.5" x14ac:dyDescent="0.25">
      <c r="A158" s="1" t="s">
        <v>160</v>
      </c>
      <c r="B158" s="1" t="s">
        <v>159</v>
      </c>
      <c r="C158" s="2">
        <v>6600040</v>
      </c>
      <c r="D158" s="2">
        <v>6600040</v>
      </c>
      <c r="E158" s="31">
        <f t="shared" si="5"/>
        <v>100</v>
      </c>
    </row>
    <row r="159" spans="1:5" ht="39" customHeight="1" x14ac:dyDescent="0.25">
      <c r="A159" s="4" t="s">
        <v>454</v>
      </c>
      <c r="B159" s="4" t="s">
        <v>456</v>
      </c>
      <c r="C159" s="9">
        <f>C160</f>
        <v>37673</v>
      </c>
      <c r="D159" s="9">
        <f>D160</f>
        <v>0</v>
      </c>
      <c r="E159" s="31">
        <f t="shared" si="5"/>
        <v>0</v>
      </c>
    </row>
    <row r="160" spans="1:5" ht="36" customHeight="1" x14ac:dyDescent="0.25">
      <c r="A160" s="1" t="s">
        <v>455</v>
      </c>
      <c r="B160" s="1" t="s">
        <v>456</v>
      </c>
      <c r="C160" s="2">
        <v>37673</v>
      </c>
      <c r="D160" s="2">
        <v>0</v>
      </c>
      <c r="E160" s="31">
        <f t="shared" si="5"/>
        <v>0</v>
      </c>
    </row>
    <row r="161" spans="1:5" ht="15.75" x14ac:dyDescent="0.25">
      <c r="A161" s="4" t="s">
        <v>161</v>
      </c>
      <c r="B161" s="4" t="s">
        <v>162</v>
      </c>
      <c r="C161" s="9">
        <f>C162</f>
        <v>22789892</v>
      </c>
      <c r="D161" s="9">
        <f>D162</f>
        <v>16990538</v>
      </c>
      <c r="E161" s="31">
        <f t="shared" si="5"/>
        <v>74.552955318963328</v>
      </c>
    </row>
    <row r="162" spans="1:5" ht="31.5" x14ac:dyDescent="0.25">
      <c r="A162" s="4" t="s">
        <v>163</v>
      </c>
      <c r="B162" s="4" t="s">
        <v>164</v>
      </c>
      <c r="C162" s="9">
        <f>C163+C165+C166+C167+C168+C169+C170+C171+C172+C173+C164</f>
        <v>22789892</v>
      </c>
      <c r="D162" s="9">
        <f>D163+D165+D166+D167+D168+D169+D170+D171+D172+D173+D164</f>
        <v>16990538</v>
      </c>
      <c r="E162" s="31">
        <f t="shared" si="5"/>
        <v>74.552955318963328</v>
      </c>
    </row>
    <row r="163" spans="1:5" ht="110.25" x14ac:dyDescent="0.25">
      <c r="A163" s="1" t="s">
        <v>165</v>
      </c>
      <c r="B163" s="1" t="s">
        <v>166</v>
      </c>
      <c r="C163" s="2">
        <v>64822</v>
      </c>
      <c r="D163" s="2">
        <v>32411</v>
      </c>
      <c r="E163" s="31">
        <f t="shared" si="5"/>
        <v>50</v>
      </c>
    </row>
    <row r="164" spans="1:5" ht="93.75" customHeight="1" x14ac:dyDescent="0.25">
      <c r="A164" s="1" t="s">
        <v>353</v>
      </c>
      <c r="B164" s="1" t="s">
        <v>457</v>
      </c>
      <c r="C164" s="2">
        <v>20000</v>
      </c>
      <c r="D164" s="2">
        <v>14193</v>
      </c>
      <c r="E164" s="31">
        <f t="shared" si="5"/>
        <v>70.965000000000003</v>
      </c>
    </row>
    <row r="165" spans="1:5" ht="75" customHeight="1" x14ac:dyDescent="0.25">
      <c r="A165" s="1" t="s">
        <v>167</v>
      </c>
      <c r="B165" s="1" t="s">
        <v>168</v>
      </c>
      <c r="C165" s="2">
        <v>4705000</v>
      </c>
      <c r="D165" s="2">
        <v>3923150</v>
      </c>
      <c r="E165" s="31">
        <f t="shared" si="5"/>
        <v>83.382571732199779</v>
      </c>
    </row>
    <row r="166" spans="1:5" ht="47.25" x14ac:dyDescent="0.25">
      <c r="A166" s="1" t="s">
        <v>169</v>
      </c>
      <c r="B166" s="1" t="s">
        <v>170</v>
      </c>
      <c r="C166" s="2">
        <v>257953</v>
      </c>
      <c r="D166" s="2">
        <v>0</v>
      </c>
      <c r="E166" s="31">
        <f t="shared" si="5"/>
        <v>0</v>
      </c>
    </row>
    <row r="167" spans="1:5" ht="78.75" x14ac:dyDescent="0.25">
      <c r="A167" s="1" t="s">
        <v>171</v>
      </c>
      <c r="B167" s="1" t="s">
        <v>172</v>
      </c>
      <c r="C167" s="2">
        <v>465993</v>
      </c>
      <c r="D167" s="2">
        <v>465993</v>
      </c>
      <c r="E167" s="31">
        <f t="shared" si="5"/>
        <v>100</v>
      </c>
    </row>
    <row r="168" spans="1:5" ht="78.75" x14ac:dyDescent="0.25">
      <c r="A168" s="1" t="s">
        <v>173</v>
      </c>
      <c r="B168" s="1" t="s">
        <v>174</v>
      </c>
      <c r="C168" s="2">
        <v>151581</v>
      </c>
      <c r="D168" s="2">
        <v>101052</v>
      </c>
      <c r="E168" s="31">
        <f t="shared" si="5"/>
        <v>66.66534724008946</v>
      </c>
    </row>
    <row r="169" spans="1:5" ht="63" x14ac:dyDescent="0.25">
      <c r="A169" s="1" t="s">
        <v>175</v>
      </c>
      <c r="B169" s="1" t="s">
        <v>176</v>
      </c>
      <c r="C169" s="2">
        <v>6135942</v>
      </c>
      <c r="D169" s="2">
        <v>4721802</v>
      </c>
      <c r="E169" s="31">
        <f t="shared" si="5"/>
        <v>76.953171982394878</v>
      </c>
    </row>
    <row r="170" spans="1:5" ht="47.25" x14ac:dyDescent="0.25">
      <c r="A170" s="1" t="s">
        <v>177</v>
      </c>
      <c r="B170" s="1" t="s">
        <v>178</v>
      </c>
      <c r="C170" s="2">
        <v>1934000</v>
      </c>
      <c r="D170" s="2">
        <v>1100000</v>
      </c>
      <c r="E170" s="31">
        <f t="shared" si="5"/>
        <v>56.876938986556361</v>
      </c>
    </row>
    <row r="171" spans="1:5" ht="47.25" x14ac:dyDescent="0.25">
      <c r="A171" s="1" t="s">
        <v>179</v>
      </c>
      <c r="B171" s="1" t="s">
        <v>180</v>
      </c>
      <c r="C171" s="2">
        <v>1978476</v>
      </c>
      <c r="D171" s="2">
        <v>1483857</v>
      </c>
      <c r="E171" s="31">
        <f t="shared" si="5"/>
        <v>75</v>
      </c>
    </row>
    <row r="172" spans="1:5" ht="47.25" x14ac:dyDescent="0.25">
      <c r="A172" s="1" t="s">
        <v>181</v>
      </c>
      <c r="B172" s="1" t="s">
        <v>182</v>
      </c>
      <c r="C172" s="2">
        <v>6584125</v>
      </c>
      <c r="D172" s="2">
        <v>4656080</v>
      </c>
      <c r="E172" s="31">
        <f t="shared" si="5"/>
        <v>70.716761908378118</v>
      </c>
    </row>
    <row r="173" spans="1:5" ht="63" x14ac:dyDescent="0.25">
      <c r="A173" s="1" t="s">
        <v>183</v>
      </c>
      <c r="B173" s="1" t="s">
        <v>184</v>
      </c>
      <c r="C173" s="2">
        <v>492000</v>
      </c>
      <c r="D173" s="2">
        <v>492000</v>
      </c>
      <c r="E173" s="31">
        <f t="shared" si="5"/>
        <v>100</v>
      </c>
    </row>
    <row r="174" spans="1:5" ht="32.25" customHeight="1" x14ac:dyDescent="0.25">
      <c r="A174" s="6" t="s">
        <v>185</v>
      </c>
      <c r="B174" s="6" t="s">
        <v>350</v>
      </c>
      <c r="C174" s="7">
        <f>C178+C175+C207+C210+C213+C216+C219+C222+C225+C228+C231+C235+C238+C241</f>
        <v>650408484</v>
      </c>
      <c r="D174" s="7">
        <f>D178+D175+D207+D210+D213+D216+D219+D222+D225+D228+D231+D235+D238+D241</f>
        <v>493165803</v>
      </c>
      <c r="E174" s="31">
        <f t="shared" si="5"/>
        <v>75.824011391585728</v>
      </c>
    </row>
    <row r="175" spans="1:5" ht="32.25" customHeight="1" x14ac:dyDescent="0.25">
      <c r="A175" s="8" t="s">
        <v>242</v>
      </c>
      <c r="B175" s="4" t="s">
        <v>243</v>
      </c>
      <c r="C175" s="9">
        <f>C176</f>
        <v>10213000</v>
      </c>
      <c r="D175" s="9">
        <f>D176</f>
        <v>5942520</v>
      </c>
      <c r="E175" s="31">
        <f t="shared" si="5"/>
        <v>58.185841574463915</v>
      </c>
    </row>
    <row r="176" spans="1:5" ht="32.25" customHeight="1" x14ac:dyDescent="0.25">
      <c r="A176" s="8" t="s">
        <v>244</v>
      </c>
      <c r="B176" s="4" t="s">
        <v>245</v>
      </c>
      <c r="C176" s="9">
        <f>C177</f>
        <v>10213000</v>
      </c>
      <c r="D176" s="9">
        <f>D177</f>
        <v>5942520</v>
      </c>
      <c r="E176" s="31">
        <f t="shared" si="5"/>
        <v>58.185841574463915</v>
      </c>
    </row>
    <row r="177" spans="1:5" ht="32.25" customHeight="1" x14ac:dyDescent="0.25">
      <c r="A177" s="10" t="s">
        <v>246</v>
      </c>
      <c r="B177" s="1" t="s">
        <v>245</v>
      </c>
      <c r="C177" s="2">
        <v>10213000</v>
      </c>
      <c r="D177" s="2">
        <v>5942520</v>
      </c>
      <c r="E177" s="31">
        <f t="shared" si="5"/>
        <v>58.185841574463915</v>
      </c>
    </row>
    <row r="178" spans="1:5" ht="63" x14ac:dyDescent="0.25">
      <c r="A178" s="4" t="s">
        <v>186</v>
      </c>
      <c r="B178" s="4" t="s">
        <v>188</v>
      </c>
      <c r="C178" s="9">
        <f>C179</f>
        <v>588118327</v>
      </c>
      <c r="D178" s="9">
        <f>D179</f>
        <v>448026221</v>
      </c>
      <c r="E178" s="31">
        <f t="shared" si="5"/>
        <v>76.1796054350811</v>
      </c>
    </row>
    <row r="179" spans="1:5" ht="63" x14ac:dyDescent="0.25">
      <c r="A179" s="4" t="s">
        <v>187</v>
      </c>
      <c r="B179" s="4" t="s">
        <v>188</v>
      </c>
      <c r="C179" s="9">
        <f>SUM(C180:C206)</f>
        <v>588118327</v>
      </c>
      <c r="D179" s="9">
        <f>SUM(D180:D206)</f>
        <v>448026221</v>
      </c>
      <c r="E179" s="31">
        <f t="shared" si="5"/>
        <v>76.1796054350811</v>
      </c>
    </row>
    <row r="180" spans="1:5" ht="63" x14ac:dyDescent="0.25">
      <c r="A180" s="1" t="s">
        <v>189</v>
      </c>
      <c r="B180" s="1" t="s">
        <v>458</v>
      </c>
      <c r="C180" s="2">
        <v>492633</v>
      </c>
      <c r="D180" s="2">
        <v>367472</v>
      </c>
      <c r="E180" s="31">
        <f t="shared" si="5"/>
        <v>74.593460040232799</v>
      </c>
    </row>
    <row r="181" spans="1:5" ht="78.75" x14ac:dyDescent="0.25">
      <c r="A181" s="1" t="s">
        <v>190</v>
      </c>
      <c r="B181" s="1" t="s">
        <v>191</v>
      </c>
      <c r="C181" s="2">
        <v>8900</v>
      </c>
      <c r="D181" s="2">
        <v>0</v>
      </c>
      <c r="E181" s="31">
        <f t="shared" si="5"/>
        <v>0</v>
      </c>
    </row>
    <row r="182" spans="1:5" ht="31.5" x14ac:dyDescent="0.25">
      <c r="A182" s="1" t="s">
        <v>192</v>
      </c>
      <c r="B182" s="1" t="s">
        <v>193</v>
      </c>
      <c r="C182" s="2">
        <v>99126</v>
      </c>
      <c r="D182" s="2">
        <v>57742</v>
      </c>
      <c r="E182" s="31">
        <f t="shared" si="5"/>
        <v>58.251114742852529</v>
      </c>
    </row>
    <row r="183" spans="1:5" ht="63" x14ac:dyDescent="0.25">
      <c r="A183" s="1" t="s">
        <v>194</v>
      </c>
      <c r="B183" s="1" t="s">
        <v>195</v>
      </c>
      <c r="C183" s="2">
        <v>908948</v>
      </c>
      <c r="D183" s="2">
        <v>782000</v>
      </c>
      <c r="E183" s="31">
        <f t="shared" si="5"/>
        <v>86.0335244700467</v>
      </c>
    </row>
    <row r="184" spans="1:5" ht="63" x14ac:dyDescent="0.25">
      <c r="A184" s="1" t="s">
        <v>196</v>
      </c>
      <c r="B184" s="1" t="s">
        <v>197</v>
      </c>
      <c r="C184" s="2">
        <v>21164</v>
      </c>
      <c r="D184" s="2">
        <v>15324</v>
      </c>
      <c r="E184" s="31">
        <f t="shared" si="5"/>
        <v>72.405972405972406</v>
      </c>
    </row>
    <row r="185" spans="1:5" ht="94.5" x14ac:dyDescent="0.25">
      <c r="A185" s="1" t="s">
        <v>198</v>
      </c>
      <c r="B185" s="1" t="s">
        <v>199</v>
      </c>
      <c r="C185" s="2">
        <v>2619000</v>
      </c>
      <c r="D185" s="2">
        <v>2619000</v>
      </c>
      <c r="E185" s="31">
        <f t="shared" si="5"/>
        <v>100</v>
      </c>
    </row>
    <row r="186" spans="1:5" ht="63" x14ac:dyDescent="0.25">
      <c r="A186" s="1" t="s">
        <v>200</v>
      </c>
      <c r="B186" s="1" t="s">
        <v>201</v>
      </c>
      <c r="C186" s="2">
        <v>214960</v>
      </c>
      <c r="D186" s="2">
        <v>214960</v>
      </c>
      <c r="E186" s="31">
        <f t="shared" si="5"/>
        <v>100</v>
      </c>
    </row>
    <row r="187" spans="1:5" ht="94.5" x14ac:dyDescent="0.25">
      <c r="A187" s="1" t="s">
        <v>202</v>
      </c>
      <c r="B187" s="1" t="s">
        <v>203</v>
      </c>
      <c r="C187" s="2">
        <v>670900</v>
      </c>
      <c r="D187" s="2">
        <v>502262</v>
      </c>
      <c r="E187" s="31">
        <f t="shared" si="5"/>
        <v>74.863914145178128</v>
      </c>
    </row>
    <row r="188" spans="1:5" ht="102" customHeight="1" x14ac:dyDescent="0.25">
      <c r="A188" s="1" t="s">
        <v>204</v>
      </c>
      <c r="B188" s="1" t="s">
        <v>205</v>
      </c>
      <c r="C188" s="2">
        <v>9182000</v>
      </c>
      <c r="D188" s="2">
        <v>5657510</v>
      </c>
      <c r="E188" s="31">
        <f t="shared" si="5"/>
        <v>61.615225441080376</v>
      </c>
    </row>
    <row r="189" spans="1:5" ht="31.5" x14ac:dyDescent="0.25">
      <c r="A189" s="1" t="s">
        <v>206</v>
      </c>
      <c r="B189" s="1" t="s">
        <v>207</v>
      </c>
      <c r="C189" s="2">
        <v>2119673</v>
      </c>
      <c r="D189" s="2">
        <v>1672627</v>
      </c>
      <c r="E189" s="31">
        <f t="shared" si="5"/>
        <v>78.909671444604896</v>
      </c>
    </row>
    <row r="190" spans="1:5" ht="63" x14ac:dyDescent="0.25">
      <c r="A190" s="1" t="s">
        <v>208</v>
      </c>
      <c r="B190" s="1" t="s">
        <v>209</v>
      </c>
      <c r="C190" s="2">
        <v>106664608</v>
      </c>
      <c r="D190" s="2">
        <v>80500000</v>
      </c>
      <c r="E190" s="31">
        <f t="shared" si="5"/>
        <v>75.470206574986904</v>
      </c>
    </row>
    <row r="191" spans="1:5" ht="47.25" x14ac:dyDescent="0.25">
      <c r="A191" s="1" t="s">
        <v>210</v>
      </c>
      <c r="B191" s="1" t="s">
        <v>211</v>
      </c>
      <c r="C191" s="2">
        <v>250108111</v>
      </c>
      <c r="D191" s="2">
        <v>192415500</v>
      </c>
      <c r="E191" s="31">
        <f t="shared" si="5"/>
        <v>76.932930815666339</v>
      </c>
    </row>
    <row r="192" spans="1:5" ht="47.25" x14ac:dyDescent="0.25">
      <c r="A192" s="1" t="s">
        <v>212</v>
      </c>
      <c r="B192" s="1" t="s">
        <v>213</v>
      </c>
      <c r="C192" s="2">
        <v>12308292</v>
      </c>
      <c r="D192" s="2">
        <v>9408800</v>
      </c>
      <c r="E192" s="31">
        <f t="shared" si="5"/>
        <v>76.442775325772246</v>
      </c>
    </row>
    <row r="193" spans="1:5" ht="94.5" x14ac:dyDescent="0.25">
      <c r="A193" s="1" t="s">
        <v>214</v>
      </c>
      <c r="B193" s="1" t="s">
        <v>215</v>
      </c>
      <c r="C193" s="2">
        <v>23873470</v>
      </c>
      <c r="D193" s="2">
        <v>17132786</v>
      </c>
      <c r="E193" s="31">
        <f t="shared" si="5"/>
        <v>71.764959178535833</v>
      </c>
    </row>
    <row r="194" spans="1:5" ht="63" x14ac:dyDescent="0.25">
      <c r="A194" s="1" t="s">
        <v>216</v>
      </c>
      <c r="B194" s="1" t="s">
        <v>217</v>
      </c>
      <c r="C194" s="2">
        <v>16784694</v>
      </c>
      <c r="D194" s="2">
        <v>13119784</v>
      </c>
      <c r="E194" s="31">
        <f t="shared" si="5"/>
        <v>78.165166430797001</v>
      </c>
    </row>
    <row r="195" spans="1:5" ht="47.25" x14ac:dyDescent="0.25">
      <c r="A195" s="1" t="s">
        <v>218</v>
      </c>
      <c r="B195" s="1" t="s">
        <v>219</v>
      </c>
      <c r="C195" s="2">
        <v>2929620</v>
      </c>
      <c r="D195" s="2">
        <v>1606530</v>
      </c>
      <c r="E195" s="31">
        <f t="shared" si="5"/>
        <v>54.837487455710978</v>
      </c>
    </row>
    <row r="196" spans="1:5" ht="47.25" x14ac:dyDescent="0.25">
      <c r="A196" s="1" t="s">
        <v>220</v>
      </c>
      <c r="B196" s="1" t="s">
        <v>221</v>
      </c>
      <c r="C196" s="2">
        <v>30000</v>
      </c>
      <c r="D196" s="2">
        <v>13640</v>
      </c>
      <c r="E196" s="31">
        <f t="shared" si="5"/>
        <v>45.466666666666669</v>
      </c>
    </row>
    <row r="197" spans="1:5" ht="47.25" x14ac:dyDescent="0.25">
      <c r="A197" s="1" t="s">
        <v>222</v>
      </c>
      <c r="B197" s="1" t="s">
        <v>223</v>
      </c>
      <c r="C197" s="2">
        <v>50000</v>
      </c>
      <c r="D197" s="2">
        <v>6080</v>
      </c>
      <c r="E197" s="31">
        <f t="shared" si="5"/>
        <v>12.16</v>
      </c>
    </row>
    <row r="198" spans="1:5" ht="94.5" x14ac:dyDescent="0.25">
      <c r="A198" s="1" t="s">
        <v>224</v>
      </c>
      <c r="B198" s="1" t="s">
        <v>225</v>
      </c>
      <c r="C198" s="2">
        <v>28168000</v>
      </c>
      <c r="D198" s="2">
        <v>21947700</v>
      </c>
      <c r="E198" s="31">
        <f t="shared" si="5"/>
        <v>77.917140017040609</v>
      </c>
    </row>
    <row r="199" spans="1:5" ht="15.75" x14ac:dyDescent="0.25">
      <c r="A199" s="1" t="s">
        <v>226</v>
      </c>
      <c r="B199" s="1" t="s">
        <v>227</v>
      </c>
      <c r="C199" s="2">
        <v>9096000</v>
      </c>
      <c r="D199" s="2">
        <v>6843467</v>
      </c>
      <c r="E199" s="31">
        <f t="shared" si="5"/>
        <v>75.236004837291119</v>
      </c>
    </row>
    <row r="200" spans="1:5" ht="126" x14ac:dyDescent="0.25">
      <c r="A200" s="1" t="s">
        <v>228</v>
      </c>
      <c r="B200" s="1" t="s">
        <v>229</v>
      </c>
      <c r="C200" s="2">
        <v>73933951</v>
      </c>
      <c r="D200" s="2">
        <v>56683591</v>
      </c>
      <c r="E200" s="31">
        <f t="shared" si="5"/>
        <v>76.667877522195454</v>
      </c>
    </row>
    <row r="201" spans="1:5" ht="47.25" x14ac:dyDescent="0.25">
      <c r="A201" s="1" t="s">
        <v>230</v>
      </c>
      <c r="B201" s="1" t="s">
        <v>231</v>
      </c>
      <c r="C201" s="2">
        <v>3812800</v>
      </c>
      <c r="D201" s="2">
        <v>2967300</v>
      </c>
      <c r="E201" s="31">
        <f t="shared" si="5"/>
        <v>77.824695761644989</v>
      </c>
    </row>
    <row r="202" spans="1:5" ht="47.25" x14ac:dyDescent="0.25">
      <c r="A202" s="1" t="s">
        <v>232</v>
      </c>
      <c r="B202" s="1" t="s">
        <v>233</v>
      </c>
      <c r="C202" s="2">
        <v>16320000</v>
      </c>
      <c r="D202" s="2">
        <v>12158686</v>
      </c>
      <c r="E202" s="31">
        <f t="shared" si="5"/>
        <v>74.501752450980391</v>
      </c>
    </row>
    <row r="203" spans="1:5" ht="88.5" customHeight="1" x14ac:dyDescent="0.25">
      <c r="A203" s="1" t="s">
        <v>234</v>
      </c>
      <c r="B203" s="1" t="s">
        <v>235</v>
      </c>
      <c r="C203" s="2">
        <v>18726000</v>
      </c>
      <c r="D203" s="2">
        <v>14192484</v>
      </c>
      <c r="E203" s="31">
        <f t="shared" si="5"/>
        <v>75.790259532201219</v>
      </c>
    </row>
    <row r="204" spans="1:5" ht="73.5" customHeight="1" x14ac:dyDescent="0.25">
      <c r="A204" s="10" t="s">
        <v>236</v>
      </c>
      <c r="B204" s="1" t="s">
        <v>237</v>
      </c>
      <c r="C204" s="2">
        <v>8618982</v>
      </c>
      <c r="D204" s="2">
        <v>6868000</v>
      </c>
      <c r="E204" s="31">
        <f t="shared" si="5"/>
        <v>79.68458455998632</v>
      </c>
    </row>
    <row r="205" spans="1:5" ht="109.5" customHeight="1" x14ac:dyDescent="0.25">
      <c r="A205" s="10" t="s">
        <v>238</v>
      </c>
      <c r="B205" s="1" t="s">
        <v>239</v>
      </c>
      <c r="C205" s="2">
        <v>350000</v>
      </c>
      <c r="D205" s="2">
        <v>268060</v>
      </c>
      <c r="E205" s="31">
        <f t="shared" si="5"/>
        <v>76.588571428571427</v>
      </c>
    </row>
    <row r="206" spans="1:5" ht="94.5" x14ac:dyDescent="0.25">
      <c r="A206" s="10" t="s">
        <v>240</v>
      </c>
      <c r="B206" s="1" t="s">
        <v>241</v>
      </c>
      <c r="C206" s="2">
        <v>6495</v>
      </c>
      <c r="D206" s="2">
        <v>4916</v>
      </c>
      <c r="E206" s="31">
        <f t="shared" si="5"/>
        <v>75.68899153194765</v>
      </c>
    </row>
    <row r="207" spans="1:5" ht="122.25" customHeight="1" x14ac:dyDescent="0.25">
      <c r="A207" s="15" t="s">
        <v>247</v>
      </c>
      <c r="B207" s="3" t="s">
        <v>248</v>
      </c>
      <c r="C207" s="9">
        <f>C209</f>
        <v>21124000</v>
      </c>
      <c r="D207" s="9">
        <f>D209</f>
        <v>17860075</v>
      </c>
      <c r="E207" s="31">
        <f t="shared" si="5"/>
        <v>84.54873603484188</v>
      </c>
    </row>
    <row r="208" spans="1:5" ht="109.5" customHeight="1" x14ac:dyDescent="0.25">
      <c r="A208" s="15" t="s">
        <v>330</v>
      </c>
      <c r="B208" s="3" t="s">
        <v>250</v>
      </c>
      <c r="C208" s="9">
        <f>C209</f>
        <v>21124000</v>
      </c>
      <c r="D208" s="9">
        <f>D209</f>
        <v>17860075</v>
      </c>
      <c r="E208" s="31">
        <f t="shared" si="5"/>
        <v>84.54873603484188</v>
      </c>
    </row>
    <row r="209" spans="1:5" ht="110.25" x14ac:dyDescent="0.25">
      <c r="A209" s="16" t="s">
        <v>249</v>
      </c>
      <c r="B209" s="11" t="s">
        <v>250</v>
      </c>
      <c r="C209" s="2">
        <v>21124000</v>
      </c>
      <c r="D209" s="2">
        <v>17860075</v>
      </c>
      <c r="E209" s="31">
        <f t="shared" si="5"/>
        <v>84.54873603484188</v>
      </c>
    </row>
    <row r="210" spans="1:5" ht="63" x14ac:dyDescent="0.25">
      <c r="A210" s="4" t="s">
        <v>251</v>
      </c>
      <c r="B210" s="4" t="s">
        <v>252</v>
      </c>
      <c r="C210" s="9">
        <f>C211</f>
        <v>545038</v>
      </c>
      <c r="D210" s="9">
        <f>D211</f>
        <v>408778</v>
      </c>
      <c r="E210" s="31">
        <f t="shared" si="5"/>
        <v>74.999908263277064</v>
      </c>
    </row>
    <row r="211" spans="1:5" ht="63" x14ac:dyDescent="0.25">
      <c r="A211" s="4" t="s">
        <v>253</v>
      </c>
      <c r="B211" s="4" t="s">
        <v>254</v>
      </c>
      <c r="C211" s="9">
        <f>C212</f>
        <v>545038</v>
      </c>
      <c r="D211" s="9">
        <f>D212</f>
        <v>408778</v>
      </c>
      <c r="E211" s="31">
        <f t="shared" ref="E211:E263" si="6">D211/C211*100</f>
        <v>74.999908263277064</v>
      </c>
    </row>
    <row r="212" spans="1:5" ht="63" x14ac:dyDescent="0.25">
      <c r="A212" s="10" t="s">
        <v>255</v>
      </c>
      <c r="B212" s="1" t="s">
        <v>256</v>
      </c>
      <c r="C212" s="2">
        <v>545038</v>
      </c>
      <c r="D212" s="2">
        <v>408778</v>
      </c>
      <c r="E212" s="31">
        <f t="shared" si="6"/>
        <v>74.999908263277064</v>
      </c>
    </row>
    <row r="213" spans="1:5" ht="94.5" x14ac:dyDescent="0.25">
      <c r="A213" s="8" t="s">
        <v>257</v>
      </c>
      <c r="B213" s="4" t="s">
        <v>258</v>
      </c>
      <c r="C213" s="9">
        <f>C214</f>
        <v>41419</v>
      </c>
      <c r="D213" s="9">
        <f>D214</f>
        <v>41419</v>
      </c>
      <c r="E213" s="31">
        <f t="shared" si="6"/>
        <v>100</v>
      </c>
    </row>
    <row r="214" spans="1:5" ht="94.5" x14ac:dyDescent="0.25">
      <c r="A214" s="8" t="s">
        <v>259</v>
      </c>
      <c r="B214" s="4" t="s">
        <v>260</v>
      </c>
      <c r="C214" s="9">
        <f>C215</f>
        <v>41419</v>
      </c>
      <c r="D214" s="9">
        <f>D215</f>
        <v>41419</v>
      </c>
      <c r="E214" s="31">
        <f t="shared" si="6"/>
        <v>100</v>
      </c>
    </row>
    <row r="215" spans="1:5" ht="94.5" x14ac:dyDescent="0.25">
      <c r="A215" s="10" t="s">
        <v>261</v>
      </c>
      <c r="B215" s="1" t="s">
        <v>260</v>
      </c>
      <c r="C215" s="2">
        <v>41419</v>
      </c>
      <c r="D215" s="2">
        <v>41419</v>
      </c>
      <c r="E215" s="31">
        <f t="shared" si="6"/>
        <v>100</v>
      </c>
    </row>
    <row r="216" spans="1:5" ht="94.5" x14ac:dyDescent="0.25">
      <c r="A216" s="8" t="s">
        <v>262</v>
      </c>
      <c r="B216" s="3" t="s">
        <v>263</v>
      </c>
      <c r="C216" s="9">
        <f>C217</f>
        <v>179800</v>
      </c>
      <c r="D216" s="9">
        <f>D217</f>
        <v>113000</v>
      </c>
      <c r="E216" s="31">
        <f t="shared" si="6"/>
        <v>62.847608453837601</v>
      </c>
    </row>
    <row r="217" spans="1:5" ht="94.5" x14ac:dyDescent="0.25">
      <c r="A217" s="8" t="s">
        <v>264</v>
      </c>
      <c r="B217" s="3" t="s">
        <v>265</v>
      </c>
      <c r="C217" s="9">
        <f>C218</f>
        <v>179800</v>
      </c>
      <c r="D217" s="9">
        <f>D218</f>
        <v>113000</v>
      </c>
      <c r="E217" s="31">
        <f t="shared" si="6"/>
        <v>62.847608453837601</v>
      </c>
    </row>
    <row r="218" spans="1:5" ht="110.25" x14ac:dyDescent="0.25">
      <c r="A218" s="8" t="s">
        <v>266</v>
      </c>
      <c r="B218" s="1" t="s">
        <v>267</v>
      </c>
      <c r="C218" s="2">
        <v>179800</v>
      </c>
      <c r="D218" s="2">
        <v>113000</v>
      </c>
      <c r="E218" s="31">
        <f t="shared" si="6"/>
        <v>62.847608453837601</v>
      </c>
    </row>
    <row r="219" spans="1:5" ht="94.5" x14ac:dyDescent="0.25">
      <c r="A219" s="4" t="s">
        <v>268</v>
      </c>
      <c r="B219" s="4" t="s">
        <v>351</v>
      </c>
      <c r="C219" s="9">
        <f>C220</f>
        <v>2284664</v>
      </c>
      <c r="D219" s="9">
        <f>D220</f>
        <v>2284663</v>
      </c>
      <c r="E219" s="31">
        <f t="shared" si="6"/>
        <v>99.99995622988763</v>
      </c>
    </row>
    <row r="220" spans="1:5" ht="110.25" x14ac:dyDescent="0.25">
      <c r="A220" s="4" t="s">
        <v>269</v>
      </c>
      <c r="B220" s="4" t="s">
        <v>270</v>
      </c>
      <c r="C220" s="9">
        <f>C221</f>
        <v>2284664</v>
      </c>
      <c r="D220" s="9">
        <f>D221</f>
        <v>2284663</v>
      </c>
      <c r="E220" s="31">
        <f t="shared" si="6"/>
        <v>99.99995622988763</v>
      </c>
    </row>
    <row r="221" spans="1:5" ht="110.25" x14ac:dyDescent="0.25">
      <c r="A221" s="1" t="s">
        <v>271</v>
      </c>
      <c r="B221" s="1" t="s">
        <v>272</v>
      </c>
      <c r="C221" s="2">
        <v>2284664</v>
      </c>
      <c r="D221" s="2">
        <v>2284663</v>
      </c>
      <c r="E221" s="31">
        <f t="shared" si="6"/>
        <v>99.99995622988763</v>
      </c>
    </row>
    <row r="222" spans="1:5" ht="47.25" x14ac:dyDescent="0.25">
      <c r="A222" s="4" t="s">
        <v>273</v>
      </c>
      <c r="B222" s="4" t="s">
        <v>274</v>
      </c>
      <c r="C222" s="9">
        <f>C223</f>
        <v>12672000</v>
      </c>
      <c r="D222" s="9">
        <f>D223</f>
        <v>9357000</v>
      </c>
      <c r="E222" s="31">
        <f t="shared" si="6"/>
        <v>73.839962121212125</v>
      </c>
    </row>
    <row r="223" spans="1:5" ht="63" x14ac:dyDescent="0.25">
      <c r="A223" s="4" t="s">
        <v>275</v>
      </c>
      <c r="B223" s="4" t="s">
        <v>276</v>
      </c>
      <c r="C223" s="9">
        <f>C224</f>
        <v>12672000</v>
      </c>
      <c r="D223" s="9">
        <f>D224</f>
        <v>9357000</v>
      </c>
      <c r="E223" s="31">
        <f t="shared" si="6"/>
        <v>73.839962121212125</v>
      </c>
    </row>
    <row r="224" spans="1:5" ht="63" x14ac:dyDescent="0.25">
      <c r="A224" s="1" t="s">
        <v>277</v>
      </c>
      <c r="B224" s="1" t="s">
        <v>278</v>
      </c>
      <c r="C224" s="2">
        <v>12672000</v>
      </c>
      <c r="D224" s="2">
        <v>9357000</v>
      </c>
      <c r="E224" s="31">
        <f t="shared" si="6"/>
        <v>73.839962121212125</v>
      </c>
    </row>
    <row r="225" spans="1:5" ht="78.75" customHeight="1" x14ac:dyDescent="0.25">
      <c r="A225" s="8" t="s">
        <v>279</v>
      </c>
      <c r="B225" s="4" t="s">
        <v>280</v>
      </c>
      <c r="C225" s="9">
        <f>C226</f>
        <v>264524</v>
      </c>
      <c r="D225" s="9">
        <f>D226</f>
        <v>165956</v>
      </c>
      <c r="E225" s="31">
        <f t="shared" si="6"/>
        <v>62.737596588589319</v>
      </c>
    </row>
    <row r="226" spans="1:5" ht="78.75" x14ac:dyDescent="0.25">
      <c r="A226" s="4" t="s">
        <v>281</v>
      </c>
      <c r="B226" s="4" t="s">
        <v>282</v>
      </c>
      <c r="C226" s="9">
        <f>C227</f>
        <v>264524</v>
      </c>
      <c r="D226" s="9">
        <f>D227</f>
        <v>165956</v>
      </c>
      <c r="E226" s="31">
        <f t="shared" si="6"/>
        <v>62.737596588589319</v>
      </c>
    </row>
    <row r="227" spans="1:5" ht="78.75" x14ac:dyDescent="0.25">
      <c r="A227" s="1" t="s">
        <v>283</v>
      </c>
      <c r="B227" s="1" t="s">
        <v>284</v>
      </c>
      <c r="C227" s="2">
        <v>264524</v>
      </c>
      <c r="D227" s="2">
        <v>165956</v>
      </c>
      <c r="E227" s="31">
        <f t="shared" si="6"/>
        <v>62.737596588589319</v>
      </c>
    </row>
    <row r="228" spans="1:5" ht="110.25" x14ac:dyDescent="0.25">
      <c r="A228" s="8" t="s">
        <v>285</v>
      </c>
      <c r="B228" s="4" t="s">
        <v>286</v>
      </c>
      <c r="C228" s="9">
        <f>C229</f>
        <v>166000</v>
      </c>
      <c r="D228" s="9">
        <f>D229</f>
        <v>119466</v>
      </c>
      <c r="E228" s="31">
        <f t="shared" si="6"/>
        <v>71.967469879518077</v>
      </c>
    </row>
    <row r="229" spans="1:5" ht="126" x14ac:dyDescent="0.25">
      <c r="A229" s="8" t="s">
        <v>287</v>
      </c>
      <c r="B229" s="4" t="s">
        <v>288</v>
      </c>
      <c r="C229" s="9">
        <f>C230</f>
        <v>166000</v>
      </c>
      <c r="D229" s="9">
        <f>D230</f>
        <v>119466</v>
      </c>
      <c r="E229" s="31">
        <f t="shared" si="6"/>
        <v>71.967469879518077</v>
      </c>
    </row>
    <row r="230" spans="1:5" ht="138" customHeight="1" x14ac:dyDescent="0.25">
      <c r="A230" s="10" t="s">
        <v>289</v>
      </c>
      <c r="B230" s="1" t="s">
        <v>290</v>
      </c>
      <c r="C230" s="2">
        <v>166000</v>
      </c>
      <c r="D230" s="2">
        <v>119466</v>
      </c>
      <c r="E230" s="31">
        <f t="shared" si="6"/>
        <v>71.967469879518077</v>
      </c>
    </row>
    <row r="231" spans="1:5" ht="160.5" customHeight="1" x14ac:dyDescent="0.25">
      <c r="A231" s="8" t="s">
        <v>328</v>
      </c>
      <c r="B231" s="4" t="s">
        <v>331</v>
      </c>
      <c r="C231" s="9">
        <f>C232</f>
        <v>9981000</v>
      </c>
      <c r="D231" s="9">
        <f>D232</f>
        <v>5522311</v>
      </c>
      <c r="E231" s="31">
        <f t="shared" si="6"/>
        <v>55.328233643923454</v>
      </c>
    </row>
    <row r="232" spans="1:5" ht="129" customHeight="1" x14ac:dyDescent="0.25">
      <c r="A232" s="8" t="s">
        <v>332</v>
      </c>
      <c r="B232" s="4" t="s">
        <v>291</v>
      </c>
      <c r="C232" s="9">
        <f>C234+C233</f>
        <v>9981000</v>
      </c>
      <c r="D232" s="9">
        <f>D234+D233</f>
        <v>5522311</v>
      </c>
      <c r="E232" s="31">
        <f t="shared" si="6"/>
        <v>55.328233643923454</v>
      </c>
    </row>
    <row r="233" spans="1:5" ht="126" x14ac:dyDescent="0.25">
      <c r="A233" s="10" t="s">
        <v>292</v>
      </c>
      <c r="B233" s="1" t="s">
        <v>293</v>
      </c>
      <c r="C233" s="2">
        <v>9191000</v>
      </c>
      <c r="D233" s="2">
        <v>4941465</v>
      </c>
      <c r="E233" s="31">
        <f t="shared" si="6"/>
        <v>53.764171472092258</v>
      </c>
    </row>
    <row r="234" spans="1:5" ht="110.25" x14ac:dyDescent="0.25">
      <c r="A234" s="10" t="s">
        <v>292</v>
      </c>
      <c r="B234" s="1" t="s">
        <v>294</v>
      </c>
      <c r="C234" s="2">
        <v>790000</v>
      </c>
      <c r="D234" s="2">
        <v>580846</v>
      </c>
      <c r="E234" s="31">
        <f t="shared" si="6"/>
        <v>73.524810126582281</v>
      </c>
    </row>
    <row r="235" spans="1:5" ht="78.75" x14ac:dyDescent="0.25">
      <c r="A235" s="8" t="s">
        <v>295</v>
      </c>
      <c r="B235" s="4" t="s">
        <v>296</v>
      </c>
      <c r="C235" s="9">
        <f>C236</f>
        <v>353166</v>
      </c>
      <c r="D235" s="9">
        <f>D236</f>
        <v>271682</v>
      </c>
      <c r="E235" s="31">
        <f t="shared" si="6"/>
        <v>76.927563808520631</v>
      </c>
    </row>
    <row r="236" spans="1:5" ht="78.75" x14ac:dyDescent="0.25">
      <c r="A236" s="8" t="s">
        <v>297</v>
      </c>
      <c r="B236" s="4" t="s">
        <v>298</v>
      </c>
      <c r="C236" s="9">
        <f>C237</f>
        <v>353166</v>
      </c>
      <c r="D236" s="9">
        <f>D237</f>
        <v>271682</v>
      </c>
      <c r="E236" s="31">
        <f t="shared" si="6"/>
        <v>76.927563808520631</v>
      </c>
    </row>
    <row r="237" spans="1:5" ht="75.75" customHeight="1" x14ac:dyDescent="0.25">
      <c r="A237" s="10" t="s">
        <v>299</v>
      </c>
      <c r="B237" s="1" t="s">
        <v>300</v>
      </c>
      <c r="C237" s="2">
        <v>353166</v>
      </c>
      <c r="D237" s="2">
        <v>271682</v>
      </c>
      <c r="E237" s="31">
        <f t="shared" si="6"/>
        <v>76.927563808520631</v>
      </c>
    </row>
    <row r="238" spans="1:5" ht="107.25" customHeight="1" x14ac:dyDescent="0.25">
      <c r="A238" s="8" t="s">
        <v>329</v>
      </c>
      <c r="B238" s="4" t="s">
        <v>333</v>
      </c>
      <c r="C238" s="9">
        <f>C239</f>
        <v>2878000</v>
      </c>
      <c r="D238" s="9">
        <f>D239</f>
        <v>1630279</v>
      </c>
      <c r="E238" s="31">
        <f t="shared" si="6"/>
        <v>56.646247394023632</v>
      </c>
    </row>
    <row r="239" spans="1:5" ht="94.5" x14ac:dyDescent="0.25">
      <c r="A239" s="8" t="s">
        <v>301</v>
      </c>
      <c r="B239" s="4" t="s">
        <v>302</v>
      </c>
      <c r="C239" s="9">
        <f>C240</f>
        <v>2878000</v>
      </c>
      <c r="D239" s="9">
        <f>D240</f>
        <v>1630279</v>
      </c>
      <c r="E239" s="31">
        <f t="shared" si="6"/>
        <v>56.646247394023632</v>
      </c>
    </row>
    <row r="240" spans="1:5" ht="94.5" x14ac:dyDescent="0.25">
      <c r="A240" s="10" t="s">
        <v>303</v>
      </c>
      <c r="B240" s="1" t="s">
        <v>302</v>
      </c>
      <c r="C240" s="2">
        <v>2878000</v>
      </c>
      <c r="D240" s="2">
        <v>1630279</v>
      </c>
      <c r="E240" s="31">
        <f t="shared" si="6"/>
        <v>56.646247394023632</v>
      </c>
    </row>
    <row r="241" spans="1:5" ht="47.25" x14ac:dyDescent="0.25">
      <c r="A241" s="8" t="s">
        <v>304</v>
      </c>
      <c r="B241" s="4" t="s">
        <v>305</v>
      </c>
      <c r="C241" s="9">
        <f>C242</f>
        <v>1587546</v>
      </c>
      <c r="D241" s="9">
        <f>D242</f>
        <v>1422433</v>
      </c>
      <c r="E241" s="31">
        <f t="shared" si="6"/>
        <v>89.599482471689001</v>
      </c>
    </row>
    <row r="242" spans="1:5" ht="63" x14ac:dyDescent="0.25">
      <c r="A242" s="8" t="s">
        <v>306</v>
      </c>
      <c r="B242" s="4" t="s">
        <v>307</v>
      </c>
      <c r="C242" s="9">
        <f>C243</f>
        <v>1587546</v>
      </c>
      <c r="D242" s="9">
        <f>D243</f>
        <v>1422433</v>
      </c>
      <c r="E242" s="31">
        <f t="shared" si="6"/>
        <v>89.599482471689001</v>
      </c>
    </row>
    <row r="243" spans="1:5" ht="63" x14ac:dyDescent="0.25">
      <c r="A243" s="10" t="s">
        <v>308</v>
      </c>
      <c r="B243" s="1" t="s">
        <v>307</v>
      </c>
      <c r="C243" s="2">
        <v>1587546</v>
      </c>
      <c r="D243" s="2">
        <v>1422433</v>
      </c>
      <c r="E243" s="31">
        <f t="shared" si="6"/>
        <v>89.599482471689001</v>
      </c>
    </row>
    <row r="244" spans="1:5" ht="15.75" x14ac:dyDescent="0.25">
      <c r="A244" s="5" t="s">
        <v>309</v>
      </c>
      <c r="B244" s="6" t="s">
        <v>310</v>
      </c>
      <c r="C244" s="7">
        <f>C245+C250</f>
        <v>6761470</v>
      </c>
      <c r="D244" s="7">
        <f>D245+D250</f>
        <v>5240564</v>
      </c>
      <c r="E244" s="31">
        <f t="shared" si="6"/>
        <v>77.506281917985291</v>
      </c>
    </row>
    <row r="245" spans="1:5" ht="110.25" x14ac:dyDescent="0.25">
      <c r="A245" s="8" t="s">
        <v>311</v>
      </c>
      <c r="B245" s="4" t="s">
        <v>312</v>
      </c>
      <c r="C245" s="9">
        <f>C246</f>
        <v>6715434</v>
      </c>
      <c r="D245" s="9">
        <f>D246</f>
        <v>5194528</v>
      </c>
      <c r="E245" s="31">
        <f t="shared" si="6"/>
        <v>77.352081786523414</v>
      </c>
    </row>
    <row r="246" spans="1:5" ht="110.25" x14ac:dyDescent="0.25">
      <c r="A246" s="8" t="s">
        <v>313</v>
      </c>
      <c r="B246" s="4" t="s">
        <v>314</v>
      </c>
      <c r="C246" s="9">
        <f>C247+C248+C249</f>
        <v>6715434</v>
      </c>
      <c r="D246" s="9">
        <f>D247+D248+D249</f>
        <v>5194528</v>
      </c>
      <c r="E246" s="31">
        <f t="shared" si="6"/>
        <v>77.352081786523414</v>
      </c>
    </row>
    <row r="247" spans="1:5" ht="110.25" x14ac:dyDescent="0.25">
      <c r="A247" s="10" t="s">
        <v>315</v>
      </c>
      <c r="B247" s="1" t="s">
        <v>314</v>
      </c>
      <c r="C247" s="2">
        <v>3949434</v>
      </c>
      <c r="D247" s="2">
        <v>3104278</v>
      </c>
      <c r="E247" s="31">
        <f t="shared" si="6"/>
        <v>78.600579222237926</v>
      </c>
    </row>
    <row r="248" spans="1:5" ht="110.25" x14ac:dyDescent="0.25">
      <c r="A248" s="10" t="s">
        <v>316</v>
      </c>
      <c r="B248" s="1" t="s">
        <v>314</v>
      </c>
      <c r="C248" s="2">
        <v>377000</v>
      </c>
      <c r="D248" s="2">
        <v>298500</v>
      </c>
      <c r="E248" s="31">
        <f t="shared" si="6"/>
        <v>79.177718832891244</v>
      </c>
    </row>
    <row r="249" spans="1:5" ht="110.25" x14ac:dyDescent="0.25">
      <c r="A249" s="10" t="s">
        <v>317</v>
      </c>
      <c r="B249" s="1" t="s">
        <v>314</v>
      </c>
      <c r="C249" s="2">
        <v>2389000</v>
      </c>
      <c r="D249" s="2">
        <v>1791750</v>
      </c>
      <c r="E249" s="31">
        <f t="shared" si="6"/>
        <v>75</v>
      </c>
    </row>
    <row r="250" spans="1:5" ht="78" customHeight="1" x14ac:dyDescent="0.25">
      <c r="A250" s="8" t="s">
        <v>459</v>
      </c>
      <c r="B250" s="4" t="s">
        <v>462</v>
      </c>
      <c r="C250" s="9">
        <f>C251</f>
        <v>46036</v>
      </c>
      <c r="D250" s="9">
        <f>D251</f>
        <v>46036</v>
      </c>
      <c r="E250" s="31">
        <f t="shared" si="6"/>
        <v>100</v>
      </c>
    </row>
    <row r="251" spans="1:5" ht="96.75" customHeight="1" x14ac:dyDescent="0.25">
      <c r="A251" s="8" t="s">
        <v>460</v>
      </c>
      <c r="B251" s="4" t="s">
        <v>463</v>
      </c>
      <c r="C251" s="9">
        <f>C252</f>
        <v>46036</v>
      </c>
      <c r="D251" s="9">
        <f>D252</f>
        <v>46036</v>
      </c>
      <c r="E251" s="31">
        <f t="shared" si="6"/>
        <v>100</v>
      </c>
    </row>
    <row r="252" spans="1:5" ht="102" customHeight="1" x14ac:dyDescent="0.25">
      <c r="A252" s="10" t="s">
        <v>461</v>
      </c>
      <c r="B252" s="1" t="s">
        <v>463</v>
      </c>
      <c r="C252" s="2">
        <v>46036</v>
      </c>
      <c r="D252" s="2">
        <v>46036</v>
      </c>
      <c r="E252" s="31">
        <f t="shared" si="6"/>
        <v>100</v>
      </c>
    </row>
    <row r="253" spans="1:5" s="34" customFormat="1" ht="122.25" customHeight="1" x14ac:dyDescent="0.25">
      <c r="A253" s="5" t="s">
        <v>464</v>
      </c>
      <c r="B253" s="36" t="s">
        <v>466</v>
      </c>
      <c r="C253" s="7">
        <f t="shared" ref="C253:D253" si="7">C254</f>
        <v>0</v>
      </c>
      <c r="D253" s="7">
        <f t="shared" si="7"/>
        <v>2998384</v>
      </c>
      <c r="E253" s="30"/>
    </row>
    <row r="254" spans="1:5" ht="102" customHeight="1" x14ac:dyDescent="0.25">
      <c r="A254" s="8" t="s">
        <v>468</v>
      </c>
      <c r="B254" s="4" t="s">
        <v>467</v>
      </c>
      <c r="C254" s="9">
        <f>C255</f>
        <v>0</v>
      </c>
      <c r="D254" s="9">
        <f>D255</f>
        <v>2998384</v>
      </c>
      <c r="E254" s="31"/>
    </row>
    <row r="255" spans="1:5" ht="102" customHeight="1" x14ac:dyDescent="0.25">
      <c r="A255" s="10" t="s">
        <v>465</v>
      </c>
      <c r="B255" s="1" t="s">
        <v>467</v>
      </c>
      <c r="C255" s="2">
        <v>0</v>
      </c>
      <c r="D255" s="2">
        <v>2998384</v>
      </c>
      <c r="E255" s="31"/>
    </row>
    <row r="256" spans="1:5" ht="71.25" x14ac:dyDescent="0.25">
      <c r="A256" s="23" t="s">
        <v>425</v>
      </c>
      <c r="B256" s="24" t="s">
        <v>426</v>
      </c>
      <c r="C256" s="25">
        <v>0</v>
      </c>
      <c r="D256" s="32">
        <f>SUM(D257:D262)</f>
        <v>-3087520.23</v>
      </c>
      <c r="E256" s="30"/>
    </row>
    <row r="257" spans="1:5" ht="60" x14ac:dyDescent="0.25">
      <c r="A257" s="27" t="s">
        <v>427</v>
      </c>
      <c r="B257" s="28" t="s">
        <v>428</v>
      </c>
      <c r="C257" s="26">
        <v>0</v>
      </c>
      <c r="D257" s="26">
        <v>-18247</v>
      </c>
      <c r="E257" s="31"/>
    </row>
    <row r="258" spans="1:5" ht="180" x14ac:dyDescent="0.25">
      <c r="A258" s="27" t="s">
        <v>429</v>
      </c>
      <c r="B258" s="28" t="s">
        <v>430</v>
      </c>
      <c r="C258" s="26">
        <v>0</v>
      </c>
      <c r="D258" s="26">
        <v>-3000</v>
      </c>
      <c r="E258" s="31"/>
    </row>
    <row r="259" spans="1:5" ht="210" x14ac:dyDescent="0.25">
      <c r="A259" s="27" t="s">
        <v>431</v>
      </c>
      <c r="B259" s="28" t="s">
        <v>432</v>
      </c>
      <c r="C259" s="26">
        <v>0</v>
      </c>
      <c r="D259" s="26">
        <v>-209</v>
      </c>
      <c r="E259" s="31"/>
    </row>
    <row r="260" spans="1:5" ht="90" x14ac:dyDescent="0.25">
      <c r="A260" s="27" t="s">
        <v>433</v>
      </c>
      <c r="B260" s="28" t="s">
        <v>434</v>
      </c>
      <c r="C260" s="26">
        <v>0</v>
      </c>
      <c r="D260" s="26">
        <v>-15001.23</v>
      </c>
      <c r="E260" s="31"/>
    </row>
    <row r="261" spans="1:5" ht="80.25" customHeight="1" x14ac:dyDescent="0.25">
      <c r="A261" s="37" t="s">
        <v>469</v>
      </c>
      <c r="B261" s="38" t="s">
        <v>436</v>
      </c>
      <c r="C261" s="39">
        <v>0</v>
      </c>
      <c r="D261" s="39">
        <v>-2998384</v>
      </c>
      <c r="E261" s="31"/>
    </row>
    <row r="262" spans="1:5" ht="75" x14ac:dyDescent="0.25">
      <c r="A262" s="37" t="s">
        <v>435</v>
      </c>
      <c r="B262" s="38" t="s">
        <v>436</v>
      </c>
      <c r="C262" s="39">
        <v>0</v>
      </c>
      <c r="D262" s="39">
        <v>-52679</v>
      </c>
      <c r="E262" s="31"/>
    </row>
    <row r="263" spans="1:5" ht="15.75" x14ac:dyDescent="0.25">
      <c r="A263" s="5"/>
      <c r="B263" s="5" t="s">
        <v>318</v>
      </c>
      <c r="C263" s="7">
        <f>C139+C10</f>
        <v>1074741170.9000001</v>
      </c>
      <c r="D263" s="7">
        <f>D139+D10</f>
        <v>796185682.67999995</v>
      </c>
      <c r="E263" s="30">
        <f t="shared" si="6"/>
        <v>74.08162116030833</v>
      </c>
    </row>
  </sheetData>
  <mergeCells count="7">
    <mergeCell ref="A8:A9"/>
    <mergeCell ref="B8:B9"/>
    <mergeCell ref="E8:E9"/>
    <mergeCell ref="D1:E1"/>
    <mergeCell ref="D2:E2"/>
    <mergeCell ref="D3:E3"/>
    <mergeCell ref="A6:E6"/>
  </mergeCells>
  <pageMargins left="0.70866141732283472" right="0.51181102362204722" top="0.15748031496062992" bottom="0.15748031496062992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2018-10-25T11:35:12Z</cp:lastPrinted>
  <dcterms:created xsi:type="dcterms:W3CDTF">2018-05-24T06:09:51Z</dcterms:created>
  <dcterms:modified xsi:type="dcterms:W3CDTF">2018-11-23T03:58:24Z</dcterms:modified>
</cp:coreProperties>
</file>