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20" windowWidth="23250" windowHeight="13110"/>
  </bookViews>
  <sheets>
    <sheet name="2024 год" sheetId="3" r:id="rId1"/>
    <sheet name="Лист1" sheetId="4" r:id="rId2"/>
  </sheets>
  <calcPr calcId="145621"/>
</workbook>
</file>

<file path=xl/calcChain.xml><?xml version="1.0" encoding="utf-8"?>
<calcChain xmlns="http://schemas.openxmlformats.org/spreadsheetml/2006/main">
  <c r="C103" i="3" l="1"/>
  <c r="D12" i="3"/>
  <c r="C12" i="3"/>
  <c r="C219" i="3"/>
  <c r="D220" i="3"/>
  <c r="D219" i="3" s="1"/>
  <c r="C220" i="3"/>
  <c r="E221" i="3"/>
  <c r="E184" i="3"/>
  <c r="D149" i="3"/>
  <c r="C149" i="3"/>
  <c r="E150" i="3"/>
  <c r="E135" i="3"/>
  <c r="E130" i="3"/>
  <c r="E109" i="3"/>
  <c r="E104" i="3"/>
  <c r="D92" i="3"/>
  <c r="E65" i="3"/>
  <c r="E62" i="3"/>
  <c r="D61" i="3"/>
  <c r="C61" i="3"/>
  <c r="C47" i="3"/>
  <c r="E45" i="3"/>
  <c r="E46" i="3"/>
  <c r="E48" i="3"/>
  <c r="E23" i="3"/>
  <c r="E22" i="3"/>
  <c r="D134" i="3"/>
  <c r="C82" i="3"/>
  <c r="D82" i="3"/>
  <c r="D81" i="3" s="1"/>
  <c r="D31" i="3"/>
  <c r="D232" i="3"/>
  <c r="C232" i="3"/>
  <c r="E236" i="3"/>
  <c r="C167" i="3"/>
  <c r="D167" i="3"/>
  <c r="E177" i="3"/>
  <c r="E174" i="3"/>
  <c r="E173" i="3"/>
  <c r="E172" i="3"/>
  <c r="E168" i="3"/>
  <c r="E162" i="3"/>
  <c r="D161" i="3"/>
  <c r="C161" i="3"/>
  <c r="C160" i="3" s="1"/>
  <c r="D47" i="3"/>
  <c r="E233" i="3"/>
  <c r="E234" i="3"/>
  <c r="E235" i="3"/>
  <c r="E226" i="3"/>
  <c r="E227" i="3"/>
  <c r="E215" i="3"/>
  <c r="E218" i="3"/>
  <c r="E225" i="3"/>
  <c r="E209" i="3"/>
  <c r="E212" i="3"/>
  <c r="E203" i="3"/>
  <c r="E206" i="3"/>
  <c r="E195" i="3"/>
  <c r="E196" i="3"/>
  <c r="E197" i="3"/>
  <c r="E200" i="3"/>
  <c r="E187" i="3"/>
  <c r="E188" i="3"/>
  <c r="E189" i="3"/>
  <c r="E190" i="3"/>
  <c r="E191" i="3"/>
  <c r="E192" i="3"/>
  <c r="E194" i="3"/>
  <c r="E181" i="3"/>
  <c r="E182" i="3"/>
  <c r="E183" i="3"/>
  <c r="E185" i="3"/>
  <c r="E186" i="3"/>
  <c r="E159" i="3"/>
  <c r="E165" i="3"/>
  <c r="E169" i="3"/>
  <c r="E170" i="3"/>
  <c r="E171" i="3"/>
  <c r="E175" i="3"/>
  <c r="E176" i="3"/>
  <c r="E141" i="3"/>
  <c r="E142" i="3"/>
  <c r="E143" i="3"/>
  <c r="E145" i="3"/>
  <c r="E146" i="3"/>
  <c r="E147" i="3"/>
  <c r="E148" i="3"/>
  <c r="E151" i="3"/>
  <c r="E152" i="3"/>
  <c r="E156" i="3"/>
  <c r="E131" i="3"/>
  <c r="E140" i="3"/>
  <c r="E128" i="3"/>
  <c r="E129" i="3"/>
  <c r="E126" i="3"/>
  <c r="E125" i="3"/>
  <c r="E122" i="3"/>
  <c r="E123" i="3"/>
  <c r="E121" i="3"/>
  <c r="E118" i="3"/>
  <c r="E119" i="3"/>
  <c r="E120" i="3"/>
  <c r="E116" i="3"/>
  <c r="E117" i="3"/>
  <c r="E114" i="3"/>
  <c r="E115" i="3"/>
  <c r="E111" i="3"/>
  <c r="E112" i="3"/>
  <c r="E113" i="3"/>
  <c r="E107" i="3"/>
  <c r="E110" i="3"/>
  <c r="E105" i="3"/>
  <c r="E106" i="3"/>
  <c r="E98" i="3"/>
  <c r="E99" i="3"/>
  <c r="E102" i="3"/>
  <c r="E97" i="3"/>
  <c r="E93" i="3"/>
  <c r="E94" i="3"/>
  <c r="E76" i="3"/>
  <c r="E79" i="3"/>
  <c r="E83" i="3"/>
  <c r="E68" i="3"/>
  <c r="E69" i="3"/>
  <c r="E70" i="3"/>
  <c r="E71" i="3"/>
  <c r="E60" i="3"/>
  <c r="E55" i="3"/>
  <c r="E56" i="3"/>
  <c r="E58" i="3"/>
  <c r="E52" i="3"/>
  <c r="E35" i="3"/>
  <c r="E37" i="3"/>
  <c r="E40" i="3"/>
  <c r="E43" i="3"/>
  <c r="E28" i="3"/>
  <c r="E29" i="3"/>
  <c r="E26" i="3"/>
  <c r="E27" i="3"/>
  <c r="E17" i="3"/>
  <c r="E18" i="3"/>
  <c r="E21" i="3"/>
  <c r="E15" i="3"/>
  <c r="E13" i="3"/>
  <c r="E219" i="3" l="1"/>
  <c r="E220" i="3"/>
  <c r="E47" i="3"/>
  <c r="E161" i="3"/>
  <c r="E61" i="3"/>
  <c r="D160" i="3"/>
  <c r="E160" i="3" s="1"/>
  <c r="D243" i="3"/>
  <c r="C243" i="3"/>
  <c r="D241" i="3"/>
  <c r="C241" i="3"/>
  <c r="D238" i="3"/>
  <c r="D237" i="3" s="1"/>
  <c r="C238" i="3"/>
  <c r="C237" i="3" s="1"/>
  <c r="D231" i="3"/>
  <c r="D229" i="3"/>
  <c r="D228" i="3" s="1"/>
  <c r="C229" i="3"/>
  <c r="C228" i="3" s="1"/>
  <c r="D224" i="3"/>
  <c r="D223" i="3" s="1"/>
  <c r="D180" i="3"/>
  <c r="D217" i="3"/>
  <c r="D214" i="3"/>
  <c r="D213" i="3" s="1"/>
  <c r="D210" i="3"/>
  <c r="D211" i="3"/>
  <c r="D208" i="3"/>
  <c r="D205" i="3"/>
  <c r="D204" i="3" s="1"/>
  <c r="D202" i="3"/>
  <c r="D201" i="3" s="1"/>
  <c r="D199" i="3"/>
  <c r="D198" i="3" s="1"/>
  <c r="D164" i="3"/>
  <c r="D158" i="3"/>
  <c r="D155" i="3"/>
  <c r="D139" i="3"/>
  <c r="D133" i="3"/>
  <c r="C134" i="3"/>
  <c r="C133" i="3" s="1"/>
  <c r="C132" i="3" s="1"/>
  <c r="D103" i="3"/>
  <c r="D101" i="3"/>
  <c r="D96" i="3"/>
  <c r="D95" i="3" s="1"/>
  <c r="D86" i="3"/>
  <c r="D85" i="3" s="1"/>
  <c r="C86" i="3"/>
  <c r="C85" i="3" s="1"/>
  <c r="D78" i="3"/>
  <c r="D77" i="3" s="1"/>
  <c r="D75" i="3"/>
  <c r="D74" i="3" s="1"/>
  <c r="D67" i="3"/>
  <c r="D64" i="3"/>
  <c r="C64" i="3"/>
  <c r="C63" i="3" s="1"/>
  <c r="D59" i="3"/>
  <c r="D57" i="3"/>
  <c r="D54" i="3"/>
  <c r="D53" i="3" s="1"/>
  <c r="D51" i="3"/>
  <c r="D50" i="3" s="1"/>
  <c r="D42" i="3"/>
  <c r="C42" i="3"/>
  <c r="C41" i="3" s="1"/>
  <c r="D39" i="3"/>
  <c r="D34" i="3"/>
  <c r="D36" i="3"/>
  <c r="C31" i="3"/>
  <c r="D25" i="3"/>
  <c r="D132" i="3" l="1"/>
  <c r="E132" i="3" s="1"/>
  <c r="E133" i="3"/>
  <c r="E134" i="3"/>
  <c r="D91" i="3"/>
  <c r="D63" i="3"/>
  <c r="E63" i="3" s="1"/>
  <c r="E64" i="3"/>
  <c r="D222" i="3"/>
  <c r="C240" i="3"/>
  <c r="E42" i="3"/>
  <c r="D41" i="3"/>
  <c r="E41" i="3" s="1"/>
  <c r="E232" i="3"/>
  <c r="D216" i="3"/>
  <c r="D240" i="3"/>
  <c r="D207" i="3"/>
  <c r="D179" i="3"/>
  <c r="D166" i="3"/>
  <c r="D163" i="3"/>
  <c r="D157" i="3"/>
  <c r="D154" i="3"/>
  <c r="D138" i="3"/>
  <c r="D100" i="3"/>
  <c r="D73" i="3"/>
  <c r="D66" i="3"/>
  <c r="D38" i="3"/>
  <c r="D30" i="3"/>
  <c r="D24" i="3"/>
  <c r="D11" i="3"/>
  <c r="E149" i="3"/>
  <c r="C158" i="3"/>
  <c r="C157" i="3" s="1"/>
  <c r="C217" i="3"/>
  <c r="C216" i="3" s="1"/>
  <c r="C202" i="3"/>
  <c r="C201" i="3" s="1"/>
  <c r="E201" i="3" s="1"/>
  <c r="C180" i="3"/>
  <c r="E180" i="3" s="1"/>
  <c r="C211" i="3"/>
  <c r="E211" i="3" s="1"/>
  <c r="C166" i="3"/>
  <c r="E103" i="3"/>
  <c r="C205" i="3"/>
  <c r="C204" i="3" s="1"/>
  <c r="E204" i="3" s="1"/>
  <c r="C96" i="3"/>
  <c r="E12" i="3"/>
  <c r="C144" i="3"/>
  <c r="E144" i="3" s="1"/>
  <c r="C44" i="3"/>
  <c r="E44" i="3" s="1"/>
  <c r="D49" i="3" l="1"/>
  <c r="D178" i="3"/>
  <c r="E96" i="3"/>
  <c r="D80" i="3"/>
  <c r="E217" i="3"/>
  <c r="E157" i="3"/>
  <c r="E205" i="3"/>
  <c r="E158" i="3"/>
  <c r="E216" i="3"/>
  <c r="E202" i="3"/>
  <c r="E166" i="3"/>
  <c r="E167" i="3"/>
  <c r="D153" i="3"/>
  <c r="D90" i="3"/>
  <c r="C224" i="3"/>
  <c r="C164" i="3"/>
  <c r="C231" i="3"/>
  <c r="E231" i="3" s="1"/>
  <c r="C179" i="3"/>
  <c r="C199" i="3"/>
  <c r="C214" i="3"/>
  <c r="C210" i="3"/>
  <c r="E210" i="3" s="1"/>
  <c r="C208" i="3"/>
  <c r="C155" i="3"/>
  <c r="C139" i="3"/>
  <c r="C101" i="3"/>
  <c r="C75" i="3"/>
  <c r="C54" i="3"/>
  <c r="C51" i="3"/>
  <c r="E179" i="3" l="1"/>
  <c r="E54" i="3"/>
  <c r="C154" i="3"/>
  <c r="E155" i="3"/>
  <c r="C198" i="3"/>
  <c r="E198" i="3" s="1"/>
  <c r="E199" i="3"/>
  <c r="C50" i="3"/>
  <c r="E51" i="3"/>
  <c r="C138" i="3"/>
  <c r="E138" i="3" s="1"/>
  <c r="E139" i="3"/>
  <c r="C213" i="3"/>
  <c r="E213" i="3" s="1"/>
  <c r="E214" i="3"/>
  <c r="C163" i="3"/>
  <c r="E163" i="3" s="1"/>
  <c r="E164" i="3"/>
  <c r="D72" i="3"/>
  <c r="D10" i="3" s="1"/>
  <c r="C100" i="3"/>
  <c r="E100" i="3" s="1"/>
  <c r="E101" i="3"/>
  <c r="C74" i="3"/>
  <c r="E74" i="3" s="1"/>
  <c r="E75" i="3"/>
  <c r="C207" i="3"/>
  <c r="E207" i="3" s="1"/>
  <c r="E208" i="3"/>
  <c r="C223" i="3"/>
  <c r="C222" i="3" s="1"/>
  <c r="E224" i="3"/>
  <c r="D137" i="3"/>
  <c r="D136" i="3" s="1"/>
  <c r="C67" i="3"/>
  <c r="C178" i="3" l="1"/>
  <c r="E178" i="3" s="1"/>
  <c r="E50" i="3"/>
  <c r="C66" i="3"/>
  <c r="E66" i="3" s="1"/>
  <c r="E67" i="3"/>
  <c r="E154" i="3"/>
  <c r="C153" i="3"/>
  <c r="E153" i="3" s="1"/>
  <c r="E223" i="3"/>
  <c r="E222" i="3"/>
  <c r="D247" i="3"/>
  <c r="C95" i="3"/>
  <c r="E95" i="3" s="1"/>
  <c r="C81" i="3" l="1"/>
  <c r="E82" i="3"/>
  <c r="C92" i="3"/>
  <c r="C91" i="3" s="1"/>
  <c r="C78" i="3"/>
  <c r="C80" i="3" l="1"/>
  <c r="E80" i="3" s="1"/>
  <c r="E81" i="3"/>
  <c r="E92" i="3"/>
  <c r="C77" i="3"/>
  <c r="E77" i="3" s="1"/>
  <c r="E78" i="3"/>
  <c r="C59" i="3"/>
  <c r="E59" i="3" s="1"/>
  <c r="C57" i="3"/>
  <c r="C53" i="3" s="1"/>
  <c r="C49" i="3" s="1"/>
  <c r="C39" i="3"/>
  <c r="C34" i="3"/>
  <c r="C36" i="3"/>
  <c r="E36" i="3" s="1"/>
  <c r="C25" i="3"/>
  <c r="C11" i="3"/>
  <c r="E11" i="3" l="1"/>
  <c r="C73" i="3"/>
  <c r="C72" i="3" s="1"/>
  <c r="E72" i="3" s="1"/>
  <c r="C38" i="3"/>
  <c r="E38" i="3" s="1"/>
  <c r="E39" i="3"/>
  <c r="C30" i="3"/>
  <c r="E30" i="3" s="1"/>
  <c r="E34" i="3"/>
  <c r="C24" i="3"/>
  <c r="E24" i="3" s="1"/>
  <c r="E25" i="3"/>
  <c r="E53" i="3"/>
  <c r="E57" i="3"/>
  <c r="C90" i="3"/>
  <c r="E90" i="3" s="1"/>
  <c r="E91" i="3"/>
  <c r="C10" i="3" l="1"/>
  <c r="E73" i="3"/>
  <c r="E49" i="3"/>
  <c r="E10" i="3" l="1"/>
  <c r="C137" i="3"/>
  <c r="C136" i="3" l="1"/>
  <c r="E136" i="3" s="1"/>
  <c r="E137" i="3"/>
  <c r="C247" i="3" l="1"/>
  <c r="E247" i="3" s="1"/>
</calcChain>
</file>

<file path=xl/sharedStrings.xml><?xml version="1.0" encoding="utf-8"?>
<sst xmlns="http://schemas.openxmlformats.org/spreadsheetml/2006/main" count="488" uniqueCount="458">
  <si>
    <t>Единый сельскохозяйственный налог</t>
  </si>
  <si>
    <t>Код бюджетной классификации РФ</t>
  </si>
  <si>
    <t>Наименование доходов</t>
  </si>
  <si>
    <t>(руб.)</t>
  </si>
  <si>
    <t>000 1 00 00000 00 0000 000</t>
  </si>
  <si>
    <t>Налог на доходы физических лиц</t>
  </si>
  <si>
    <t>000 1 03 00000 00 0000 000</t>
  </si>
  <si>
    <t>000 1 03 02000 01 0000 110</t>
  </si>
  <si>
    <t>182 1 05 03000 01 0000 110</t>
  </si>
  <si>
    <t>182 1 05 04000 02 0000 110</t>
  </si>
  <si>
    <t>Налог, взимаемый в связи  с  применением   патентной системы налогообложения</t>
  </si>
  <si>
    <t>182 1 07 01000 01 0000 110</t>
  </si>
  <si>
    <t>Налог на добычу полезных ископаемых</t>
  </si>
  <si>
    <t>000 1 08 00000 00 0000 000</t>
  </si>
  <si>
    <t xml:space="preserve">182 1 08 03000 01 0000 110          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</si>
  <si>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 автономных учреждений, а также имущества государственных и муниципальных унитарных предприятий, в том числе казенных)</t>
  </si>
  <si>
    <t>000 1 11 05010 00 0000 120</t>
  </si>
  <si>
    <t>868 1 11 05013 05 0000 120</t>
  </si>
  <si>
    <t>874 1 11 05013 13 0000 120</t>
  </si>
  <si>
    <t>000 1 11 05020 00 0000 120</t>
  </si>
  <si>
    <t>868 1 11 05025 05 0000 120</t>
  </si>
  <si>
    <t>868 1 11 05075  05 0000120</t>
  </si>
  <si>
    <t>000 1 12 00000 00 0000 000</t>
  </si>
  <si>
    <t>Плата за негативное воздействие на окружающую среду</t>
  </si>
  <si>
    <t>000 1 13 00000 00 0000 000</t>
  </si>
  <si>
    <t>000 1 13 01000 00 0000 130</t>
  </si>
  <si>
    <t>Доходы от оказания платных услуг (работ)</t>
  </si>
  <si>
    <t>000 1 13 01990 00 0000 130</t>
  </si>
  <si>
    <t>000 1 13 01995 05 0000 130</t>
  </si>
  <si>
    <t>855 1 13 01995 05 0000 130</t>
  </si>
  <si>
    <t>000 1 14 06010 00 0000 430</t>
  </si>
  <si>
    <t>Доходы от продажи земельных участков, государственная собственность на которые не разграничена</t>
  </si>
  <si>
    <t>868 1 14 06013 05 0000 430</t>
  </si>
  <si>
    <t>874 1 14 06013 13 0000 430</t>
  </si>
  <si>
    <t>000 1 16 00000 00 0000 000</t>
  </si>
  <si>
    <t xml:space="preserve">000 2 00 00000 00 0000 000 </t>
  </si>
  <si>
    <t>000 2 02 00000 00 0000 000</t>
  </si>
  <si>
    <t>Дотации на выравнивание бюджетной обеспеченности</t>
  </si>
  <si>
    <t>Прочие дотации бюджетам муниципальных районов</t>
  </si>
  <si>
    <t>Дотации на реализацию мероприятий, предусмотренных нормативными правовыми актами органов государственной власти Ярославской области</t>
  </si>
  <si>
    <t>Субсидии бюджетам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</si>
  <si>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Субсидии бюджетам муниципальных районов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</si>
  <si>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Прочие субсидии</t>
  </si>
  <si>
    <t>Прочие субсидии бюджетам муниципальных районов</t>
  </si>
  <si>
    <t>Субсидия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</si>
  <si>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Субсидия на повышение оплаты труда отдельных категорий работников муниципальных учреждений в сфере образования</t>
  </si>
  <si>
    <t>Субсидия на повышение оплаты труда работников муниципальных учреждений в сфере культуры</t>
  </si>
  <si>
    <t>Субвенция на реализацию отдельных полномочий в сфере законодательства об административных правонарушениях</t>
  </si>
  <si>
    <t>Субвенция на компенсацию части расходов на приобретение путевки в организации отдыха детей и их оздоровления</t>
  </si>
  <si>
    <t xml:space="preserve">Субвенция на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 </t>
  </si>
  <si>
    <t>Субвенция на государственную поддержку опеки и попечительства</t>
  </si>
  <si>
    <t>Субвенция на организацию питания обучающихся образовательных организаций</t>
  </si>
  <si>
    <t>Субвенция на содержание ребенка в семье опекуна и приемной семье, а также вознаграждение, причитающееся приемному родителю</t>
  </si>
  <si>
    <t>Субвенция на обеспечение деятельности органов опеки и попечительства</t>
  </si>
  <si>
    <t>Субвенция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</si>
  <si>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Субвенция на оказание социальной помощи отдельным категориям граждан</t>
  </si>
  <si>
    <t>Субвенция на обеспечение деятельности органов местного самоуправления в сфере социальной защиты населения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</si>
  <si>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</si>
  <si>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Иные межбюджетные трансферты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</si>
  <si>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</si>
  <si>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</si>
  <si>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Итого доходов</t>
  </si>
  <si>
    <t>000 1 14 00000 00 0000 000</t>
  </si>
  <si>
    <t>000 1 14 06000 00 0000 430</t>
  </si>
  <si>
    <t>000 1 11 00000 00 0000 000</t>
  </si>
  <si>
    <t>000 1 11 05000 00 0000 120</t>
  </si>
  <si>
    <t>000 1 07 00000 00 0000 000</t>
  </si>
  <si>
    <t>000  1 05 00000 00 0000 000</t>
  </si>
  <si>
    <t>000 1 01 00000 00 0000 000</t>
  </si>
  <si>
    <t>000 1 01 02000 01 0000 110</t>
  </si>
  <si>
    <t>000 1 11 05070 00 0000 120</t>
  </si>
  <si>
    <t>000 1 12 01000 01 0000 120</t>
  </si>
  <si>
    <t>Прочие дотации</t>
  </si>
  <si>
    <t>Субвенции бюджетам бюджетной системы Российской Федерации</t>
  </si>
  <si>
    <t xml:space="preserve">Государственная пошлина по делам, рассматриваемым в судах общей юрисдикции, мировыми судьями </t>
  </si>
  <si>
    <t>000 1 13 02000 00 0000 130</t>
  </si>
  <si>
    <t>Доходы от компенсации затрат государства</t>
  </si>
  <si>
    <t>000 1 13 02060 00 0000 130</t>
  </si>
  <si>
    <t>000 1 13 02065 05 0000 130</t>
  </si>
  <si>
    <t>868 1 13 02065 05 0000 130</t>
  </si>
  <si>
    <t>Доходы, поступающие в порядке возмещения расходов, понесенных в связи с эксплуатацией имущества муниципальных районов</t>
  </si>
  <si>
    <t>000 2 02 10000 00 0000 150</t>
  </si>
  <si>
    <t>000 2 02 15001 00 0000 150</t>
  </si>
  <si>
    <t>852 2 02 15001 05 0000 150</t>
  </si>
  <si>
    <t>000 2 02 29999 00 0000 150</t>
  </si>
  <si>
    <t>000 2 02 29999 05 0000 150</t>
  </si>
  <si>
    <t>855 2 02 29999 05 2037 150</t>
  </si>
  <si>
    <t>876 2 02 29999 05 2038 150</t>
  </si>
  <si>
    <t>000 2 02 30000 00 0000 150</t>
  </si>
  <si>
    <t>000 2 02 30024 00 0000 150</t>
  </si>
  <si>
    <t>000 2 02 30024 05 0000 150</t>
  </si>
  <si>
    <t>850 2 02 30024 05 3027 150</t>
  </si>
  <si>
    <t>850 2 02 30024 05 3028 150</t>
  </si>
  <si>
    <t>850 2 02 30024 05 3031 150</t>
  </si>
  <si>
    <t>855 2 02 30024 05 3006 150</t>
  </si>
  <si>
    <t>855 2 02 30024 05 3007 150</t>
  </si>
  <si>
    <t>855 2 02 30024 05 3009 150</t>
  </si>
  <si>
    <t>855 2 02 30024 05 3010 150</t>
  </si>
  <si>
    <t>855 2 02 30024 05 3015 150</t>
  </si>
  <si>
    <t>855 2 02 30024 05 3017 150</t>
  </si>
  <si>
    <t>855 2 02 30024 05 3030 150</t>
  </si>
  <si>
    <t>869 2 02 30024 05 3020 150</t>
  </si>
  <si>
    <t>869 2 02 30024 05 3021 150</t>
  </si>
  <si>
    <t>869 2 02 30024 05 3029 150</t>
  </si>
  <si>
    <t>000 2 02 35120 00 0000 150</t>
  </si>
  <si>
    <t>000 2  02 35120 05 0000 150</t>
  </si>
  <si>
    <t>850 2 02 35120 05 0000 150</t>
  </si>
  <si>
    <t>000 2 02 40000 00 0000 150</t>
  </si>
  <si>
    <t>000 2 02 40014 00 0000 150</t>
  </si>
  <si>
    <t>000 2 02 40014 05 0000 150</t>
  </si>
  <si>
    <t>850 2 02 40014 05 0000 150</t>
  </si>
  <si>
    <t>852 2 02 40014 05 0000 150</t>
  </si>
  <si>
    <t>876 2 02 40014 05 0000 150</t>
  </si>
  <si>
    <t>000 2 02 20000 00 0000 150</t>
  </si>
  <si>
    <t>868 1 14 06313 05 0000 430</t>
  </si>
  <si>
    <t>000 1 14 06313 05 0000 430</t>
  </si>
  <si>
    <t xml:space="preserve">к решению Собрания представителей </t>
  </si>
  <si>
    <t>000 2 02 20041 05 0000 150</t>
  </si>
  <si>
    <t>000 2 02 20041 00 0000 150</t>
  </si>
  <si>
    <t>000 2 02 19999 00 0000 150</t>
  </si>
  <si>
    <t>852 2 02 19999 05 1003 150</t>
  </si>
  <si>
    <t>000 2 02 19999 05 0000 150</t>
  </si>
  <si>
    <t xml:space="preserve">Акцизы по подакцизным товарам (продукции), производимым на территории Российской Федерации
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</si>
  <si>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</si>
  <si>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</si>
  <si>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182 1 01 02010 01 1000 110</t>
  </si>
  <si>
    <t>182 1 01 02020 01 1000 110</t>
  </si>
  <si>
    <t>182 101 02030 01 1000 110</t>
  </si>
  <si>
    <t>182 101 02040 01 1000 110</t>
  </si>
  <si>
    <t>182 1 05 03010 01 1000 110</t>
  </si>
  <si>
    <t>182 1 05 04020 02 1000 110</t>
  </si>
  <si>
    <t>182 1 07 01020 01 1000 110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</si>
  <si>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</si>
  <si>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</si>
  <si>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ПЛАТЕЖИ ПРИ ПОЛЬЗОВАНИИ ПРИРОДНЫМИ РЕСУРСАМИ</t>
  </si>
  <si>
    <t xml:space="preserve">Прочие доходы от оказания платных услуг (работ)
</t>
  </si>
  <si>
    <t xml:space="preserve">Прочие доходы от оказания платных услуг (работ) получателями средств бюджетов муниципальных районов
</t>
  </si>
  <si>
    <t xml:space="preserve">Доходы, поступающие в порядке возмещения расходов, понесенных в связи с эксплуатацией имущества
</t>
  </si>
  <si>
    <t xml:space="preserve">Доходы от продажи земельных участков, находящихся в государственной и муниципальной собственности
</t>
  </si>
  <si>
    <t>000 1 14 06310 00 0000 430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</si>
  <si>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t>
  </si>
  <si>
    <t xml:space="preserve">ШТРАФЫ, САНКЦИИ, ВОЗМЕЩЕНИЕ УЩЕРБА
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</si>
  <si>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</si>
  <si>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</si>
  <si>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</si>
  <si>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Субсидии бюджетам бюджетной системы Российской Федерации (межбюджетные субсидии)</t>
  </si>
  <si>
    <t xml:space="preserve">Субвенции местным бюджетам на выполнение передаваемых полномочий субъектов Российской Федерации
</t>
  </si>
  <si>
    <t xml:space="preserve">Субвенции бюджетам муниципальных районов на выполнение передаваемых полномочий субъектов Российской Федерации
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</si>
  <si>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</si>
  <si>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НАЛОГИ НА ТОВАРЫ (РАБОТЫ, УСЛУГИ), РЕАЛИЗУЕМЫЕ НА ТЕРРИТОРИИ РОССИЙСКОЙ ФЕДЕРАЦИИ</t>
  </si>
  <si>
    <t>НАЛОГИ НА СОВОКУПНЫЙ ДОХОД</t>
  </si>
  <si>
    <t>НАЛОГИ НА ПРИБЫЛЬ, ДОХОДЫ</t>
  </si>
  <si>
    <t>НАЛОГОВЫЕ И НЕНАЛОГОВЫЕ ДОХОДЫ</t>
  </si>
  <si>
    <t>НАЛОГИ, СБОРЫ И РЕГУЛЯРНЫЕ ПЛАТЕЖИ ЗА ПОЛЬЗОВАНИЕ ПРИРОДНЫМИ РЕСУРСАМИ</t>
  </si>
  <si>
    <t>ГОСУДАРСТВЕННАЯ ПОШЛИНА</t>
  </si>
  <si>
    <t xml:space="preserve">ДОХОДЫ ОТ ИСПОЛЬЗОВАНИЯ ИМУЩЕСТВА, НАХОДЯЩЕГОСЯ В ГОСУДАРСТВЕННОЙ И МУНИЦИПАЛЬНОЙ СОБСТВЕННОСТИ
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</si>
  <si>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</si>
  <si>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</si>
  <si>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</si>
  <si>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</si>
  <si>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</si>
  <si>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855 2 02 35304 05 0000 150</t>
  </si>
  <si>
    <t>Субвенции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</si>
  <si>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869 2 02 30024 05 3041 150</t>
  </si>
  <si>
    <t>Субвенции бюджетам муниципальных образований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</si>
  <si>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БЕЗВОЗМЕЗДНЫЕ ПОСТУПЛЕНИЯ</t>
  </si>
  <si>
    <t>000 1 11 01050 05 0000 120</t>
  </si>
  <si>
    <t>868 1 11 01050 05 0000 120</t>
  </si>
  <si>
    <t>Доходы от оказания информационных услуг</t>
  </si>
  <si>
    <t>000 1 13 01075 05 0000 130</t>
  </si>
  <si>
    <t>Доходы от оказания информационных услуг органами местного самоуправления муниципальных районов, казенными учреждениями муниципальных районов</t>
  </si>
  <si>
    <t>868 1 13 01075 05 0000 130</t>
  </si>
  <si>
    <t>000 1 14 13000 00 0000 000</t>
  </si>
  <si>
    <t>Доходы от приватизации имущества, находящегося в государственной и муниципальной собственности</t>
  </si>
  <si>
    <t>000 1 14 13050 05 0000 410</t>
  </si>
  <si>
    <t>868 1 14 13050 05 0000 410</t>
  </si>
  <si>
    <t>868 1 16 01084 01 0000 140</t>
  </si>
  <si>
    <t xml:space="preserve"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выявленные должностными лицами органов муниципального контроля
</t>
  </si>
  <si>
    <t xml:space="preserve"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
</t>
  </si>
  <si>
    <t>182 1 08 03010 01 1050 110</t>
  </si>
  <si>
    <t>000 2 02 35303 05 0000 150</t>
  </si>
  <si>
    <t>000 2 02 35303 00 0000 150</t>
  </si>
  <si>
    <t>855 2 02 35303 05 0000 150</t>
  </si>
  <si>
    <t>000 2 02 35404 05 0000 150</t>
  </si>
  <si>
    <t>869 2 02 35404 05 0000 150</t>
  </si>
  <si>
    <t>000 2 02 35404 00 0000 150</t>
  </si>
  <si>
    <t>000 2 02 49999 00 0000 150</t>
  </si>
  <si>
    <t>000 2 02 49999 05 0000 150</t>
  </si>
  <si>
    <t>Субвенции бюджетам муниципальных районов на оказание государственной социальной помощи на основании социального контракта отдельным категориям граждан</t>
  </si>
  <si>
    <t>000 2 02 25519 00 0000 150</t>
  </si>
  <si>
    <t>000 2 02 25519 05 0000 150</t>
  </si>
  <si>
    <t>876 2 02 25519 05 0000 150</t>
  </si>
  <si>
    <t>000 1 11 01000 00 0000 120</t>
  </si>
  <si>
    <t>000 1 13 01070 00 0000 130</t>
  </si>
  <si>
    <t xml:space="preserve">Субсидии бюджетам на поддержку отрасли культуры
</t>
  </si>
  <si>
    <t xml:space="preserve">Субсидии бюджетам муниципальных районов на поддержку отрасли культуры
</t>
  </si>
  <si>
    <t>Субвенция на организацию мероприятий при осуществлении деятельности по обращению с животными без владельцев</t>
  </si>
  <si>
    <t>Субвенция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</si>
  <si>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 xml:space="preserve">Субвенции бюджетам муниципальных образований на оказание государственной социальной помощи на основании социального контракта отдельным категориям граждан
</t>
  </si>
  <si>
    <t xml:space="preserve">Прочие межбюджетные трансферты, передаваемые бюджетам
</t>
  </si>
  <si>
    <t xml:space="preserve">Прочие межбюджетные трансферты, передаваемые бюджетам муниципальных районов
</t>
  </si>
  <si>
    <t>Доходы от приватизации имущества, находящегося в собственности муниципальных районов, в части приватизации нефинансовых активов имущества казны</t>
  </si>
  <si>
    <t>000 202 19999 05 0000 150</t>
  </si>
  <si>
    <t>852 202 19999 05 1006 150</t>
  </si>
  <si>
    <t>Дотации на поощрение достижения наилучших значений показателей по отдельным направлениям развития муниципальных образований Ярославской области</t>
  </si>
  <si>
    <t>852 202 19999 05 1004 150</t>
  </si>
  <si>
    <t>852 2 02 19999 05 1007 150</t>
  </si>
  <si>
    <t>Дотации на улучшение значений показателей по отдельным направлениям развития муниципальных образований Ярославской области</t>
  </si>
  <si>
    <t>876 2 02 49999 05 4011 150</t>
  </si>
  <si>
    <t>Межбюджетные трансферты на организацию и проведение культурных мероприятий, направленных на улучшение социального самочувствия жителей муниципальных образований Ярославской области</t>
  </si>
  <si>
    <t xml:space="preserve">Государственная пошлина за выдачу разрешения на установку рекламной конструкции (сумма платежа (перерасчеты, недоимка и задолженность по платежу, в том числе по отмененному)
</t>
  </si>
  <si>
    <t>911 1 08 07150 01 1000 110</t>
  </si>
  <si>
    <t>000 1 08 07000 01 0000 110</t>
  </si>
  <si>
    <t xml:space="preserve">Государственная пошлина за государственную регистрацию, а также за совершение прочих юридически значимых действий
</t>
  </si>
  <si>
    <t>850 2 02 19999 05 1008 150</t>
  </si>
  <si>
    <t>Дотации на поощрение муниципальных управленческих команд за достижение показателей деятельности органов исполнительной власти</t>
  </si>
  <si>
    <t>874 1 14 06313 13 0000 430</t>
  </si>
  <si>
    <t xml:space="preserve"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поселений
</t>
  </si>
  <si>
    <t>182 1 01 02080 01 1000 110</t>
  </si>
  <si>
    <t>048 1 12 01010 01 6000 120</t>
  </si>
  <si>
    <t>048 1 12 01030 01 6000 120</t>
  </si>
  <si>
    <t>048 1 12 01041 01 6000 120</t>
  </si>
  <si>
    <t>048 1 12 01042 01 6000 120</t>
  </si>
  <si>
    <t xml:space="preserve">Субвенция на организацию образовательного процесса </t>
  </si>
  <si>
    <t>855 2 02 30024 05 3014 150</t>
  </si>
  <si>
    <t>Субвенция на оказание социальной помощи на основании социального контракта в части расходов по доставке выплат получателям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</si>
  <si>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</si>
  <si>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 xml:space="preserve"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муниципальным районам </t>
  </si>
  <si>
    <t xml:space="preserve"> 855 2 02 29999 05 2015 150</t>
  </si>
  <si>
    <t xml:space="preserve">Прочие дотации бюджетам муниципальных районов
</t>
  </si>
  <si>
    <t>855 2 02 19999 05 1009 150</t>
  </si>
  <si>
    <t>182 1 03 02231 01 0000 110</t>
  </si>
  <si>
    <t>182 1 03 02241 01 0000 110</t>
  </si>
  <si>
    <t>182 1 03 02251 01 0000 110</t>
  </si>
  <si>
    <t>182 1 03 02261 01 0000 110</t>
  </si>
  <si>
    <t>Субвенция на освобождение от оплаты стоимости проезда детей из многодетных семей, а также детей из семей, имеющих трех и более детей, в том числе детей в возрасте до 23 лет</t>
  </si>
  <si>
    <t xml:space="preserve">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
</t>
  </si>
  <si>
    <t xml:space="preserve">Субвенции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
</t>
  </si>
  <si>
    <t>Дотации на реализацию мероприятий по обеспечению обязательных требований охраны объектов образования I-III категорий опасности</t>
  </si>
  <si>
    <t>876 2 02 29999 05 2040 150</t>
  </si>
  <si>
    <t xml:space="preserve"> Гаврилов-Ямского муниципального района  Ярославской области</t>
  </si>
  <si>
    <t>000 2 02 35179 00 0000 150</t>
  </si>
  <si>
    <t xml:space="preserve">Субвенции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
</t>
  </si>
  <si>
    <t>000 2 02 35179 05 0000 150</t>
  </si>
  <si>
    <t xml:space="preserve">Субвенции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
</t>
  </si>
  <si>
    <t>855 2 02 35179 05 0000 150</t>
  </si>
  <si>
    <t>Прогнозируемые доходы бюджета Гаврилов-Ямского муниципального района Ярославской области на 2024 год в соответствии с классификацией доходов бюджета Российской Федерации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</si>
  <si>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</si>
  <si>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</si>
  <si>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</si>
  <si>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
</t>
  </si>
  <si>
    <t xml:space="preserve">Единый сельскохозяйственный налог (сумма платежа (перерасчеты, недоимка и задолженность по соответствующему платежу, в том числе по отмененному)
</t>
  </si>
  <si>
    <t xml:space="preserve">Налог, взимаемый в связи с применением патентной системы налогообложения, зачисляемый в бюджеты муниципальных районов (сумма платежа (перерасчеты, недоимка и задолженность по соответствующему платежу, в том числе по отмененному)
</t>
  </si>
  <si>
    <t xml:space="preserve">Налог на добычу общераспространенных полезных ископаемых (сумма платежа (перерасчеты, недоимка и задолженность по соответствующему платежу, в том числе по отмененному)
</t>
  </si>
  <si>
    <t xml:space="preserve"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при обращении в суды)
</t>
  </si>
  <si>
    <t xml:space="preserve"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муниципальным районам
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</si>
  <si>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
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</si>
  <si>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
</t>
  </si>
  <si>
    <t xml:space="preserve"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
</t>
  </si>
  <si>
    <t xml:space="preserve">Доходы от сдачи в аренду имущества, составляющего казну муниципальных районов (за исключением земельных участков)
</t>
  </si>
  <si>
    <t xml:space="preserve">Плата за выбросы загрязняющих веществ в атмосферный воздух стационарными объектами (федеральные государственные органы, Банк России, органы управления государственными внебюджетными фондами Российской Федерации)
</t>
  </si>
  <si>
    <t xml:space="preserve">Плата за сбросы загрязняющих веществ в водные объекты (федеральные государственные органы, Банк России, органы управления государственными внебюджетными фондами Российской Федерации)
</t>
  </si>
  <si>
    <t xml:space="preserve"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
 </t>
  </si>
  <si>
    <t xml:space="preserve">Плата за размещение твердых коммунальных отходов (федеральные государственные органы, Банк России, органы управления государственными внебюджетными фондами Российской Федерации)
</t>
  </si>
  <si>
    <t xml:space="preserve">Доходы от оказания информационных услуг органами местного самоуправления муниципальных районов, казенными учреждениями муниципальных районов
</t>
  </si>
  <si>
    <t xml:space="preserve">Прочие доходы от оказания платных услуг (работ) получателями средств бюджетов муниципальных районов
</t>
  </si>
  <si>
    <t xml:space="preserve">Доходы, поступающие в порядке возмещения расходов, понесенных в связи с эксплуатацией имущества муниципальных районов
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</si>
  <si>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
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</si>
  <si>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городских поселений
</t>
  </si>
  <si>
    <t xml:space="preserve"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
</t>
  </si>
  <si>
    <t xml:space="preserve"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поселений
</t>
  </si>
  <si>
    <t xml:space="preserve">Доходы от приватизации имущества, находящегося в собственности муниципальных районов, в части приватизации нефинансовых активов имущества казны
</t>
  </si>
  <si>
    <t>962 1 16 01053 01 0059 140</t>
  </si>
  <si>
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нарушение порядка рассмотрения обращений граждан)
</t>
  </si>
  <si>
    <t>962 1 16 01053 01 0351 140</t>
  </si>
  <si>
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неуплату средств на содержание детей или нетрудоспособных родителей)
</t>
  </si>
  <si>
    <t>962 1 16 01053 01 9000 140</t>
  </si>
  <si>
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(иные штрафы)
</t>
  </si>
  <si>
    <t>962 1 16 01063 01 0009 140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</si>
  <si>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потребление наркотических средств или психотропных веществ без назначения врача либо новых потенциально опасных психоактивных веществ)
</t>
  </si>
  <si>
    <t>962 1 16 01063 01 0091 140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</si>
  <si>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уклонение от прохождения диагностики, профилактических мероприятий, лечения от наркомании и (или) медицинской и (или) социальной реабилитации в связи с потреблением наркотических средств или психотропных веществ без назначения врача либо новых потенциально опасных психоактивных веществ)
</t>
  </si>
  <si>
    <t>962 1 16 01063 01 0101 140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</si>
  <si>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побои)
</t>
  </si>
  <si>
    <t>962 1 16 01073 01 0017 140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</si>
  <si>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уничтожение или повреждение чужого имущества)
</t>
  </si>
  <si>
    <t>962 1 16 01073 01 0019 140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</si>
  <si>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самовольное подключение и использование электрической, тепловой энергии, нефти или газа)
</t>
  </si>
  <si>
    <t>962 1 16 01073 01 0027 140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</si>
  <si>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мелкое хищение)
</t>
  </si>
  <si>
    <t>962 1 16 01083 01 0037 140</t>
  </si>
  <si>
    <t xml:space="preserve"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 (штрафы за нарушение правил охоты, правил, регламентирующих рыболовство и другие виды пользования объектами животного мира)
</t>
  </si>
  <si>
    <t>962 1 16 01143 01 0102 140</t>
  </si>
  <si>
    <t xml:space="preserve"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(штрафы за осуществление предпринимательской деятельности в области транспорта без лицензии)
</t>
  </si>
  <si>
    <t>962 1 16 01143 01 9000 140</t>
  </si>
  <si>
    <t xml:space="preserve"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(иные штрафы)
</t>
  </si>
  <si>
    <t>962 1 16 01153 01 0006 140</t>
  </si>
  <si>
    <t xml:space="preserve"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(штрафы за непредставление (несообщение) сведений, необходимых для осуществления налогового контроля)
</t>
  </si>
  <si>
    <t>962 1 16 01173 01 0007 140</t>
  </si>
  <si>
    <t xml:space="preserve"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(штрафы за невыполнение законных требований прокурора, следователя, дознавателя или должностного лица, осуществляющего производство по делу об административном правонарушении
</t>
  </si>
  <si>
    <t>962 1 16 01173 01 0008 140</t>
  </si>
  <si>
    <t xml:space="preserve"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(штрафы за воспрепятствование законной деятельности должностного лица органа, уполномоченного на осуществление функций по принудительному исполнению исполнительных документов и обеспечению установленного порядка деятельности судов)
</t>
  </si>
  <si>
    <t>962 1 16 01173 01 9000 140</t>
  </si>
  <si>
    <t xml:space="preserve"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(иные штрафы)
</t>
  </si>
  <si>
    <t>962 1 16 01193 01 0005 140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</si>
  <si>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невыполнение в срок законного предписания (постановления, представления, решения) органа (должностного лица), осуществляющего государственный надзор (контроль), организации, уполномоченной в соответствии с федеральными законами на осуществление государственного надзора (должностного лица), органа (должностного лица), осуществляющего муниципальный контроль)
</t>
  </si>
  <si>
    <t>962 1 16 01193 01 0007 140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</si>
  <si>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непредставление сведений (информации))
</t>
  </si>
  <si>
    <t>962 1 16 01193 01 9000 140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</si>
  <si>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(иные штрафы)
</t>
  </si>
  <si>
    <t>962 1 16 01203 01 0021 140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</si>
  <si>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появление в общественных местах в состоянии опьянения)
</t>
  </si>
  <si>
    <t>962 1 16 01203 01 9000 140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</si>
  <si>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(иные штрафы)
</t>
  </si>
  <si>
    <t>850 2 02 20041 05 0000 150</t>
  </si>
  <si>
    <t>000 2 02 35304 00 0000 150</t>
  </si>
  <si>
    <t>000 2 02 35304 05 0000 150</t>
  </si>
  <si>
    <t>850 2 02 30024 05 3004 150</t>
  </si>
  <si>
    <t>967 1 16 11050 01 0000 140</t>
  </si>
  <si>
    <t>Субсидия на обеспечение трудоустройства несовершеннолетних граждан на временные рабочие места</t>
  </si>
  <si>
    <t>Субвенция на обеспечение государственных полномочий по организации деятельности территориальных комиссий по делам несовершеннолетних и защите их прав</t>
  </si>
  <si>
    <t>855 2 02 29999 05 2065 150</t>
  </si>
  <si>
    <t>Субсидия на обеспечение работы спортивных площадок общеобразовательных организаций</t>
  </si>
  <si>
    <t>000 2 02 35163 00 0000 150</t>
  </si>
  <si>
    <t xml:space="preserve">Субвенции бюджетам на создание системы долговременного ухода за гражданами пожилого возраста и инвалидами
</t>
  </si>
  <si>
    <t>000 2 02 35163 05 0000 150</t>
  </si>
  <si>
    <t xml:space="preserve">Субвенции бюджетам муниципальных районов на создание системы долговременного ухода за гражданами пожилого возраста и инвалидами
</t>
  </si>
  <si>
    <t>869 2 02 35163 05 0000 150</t>
  </si>
  <si>
    <t>Субвенции бюджетам муниципальных районов на создание системы долговременного ухода за гражданами пожилого возраста и инвалидами</t>
  </si>
  <si>
    <t>000 2 02 35930 00 0000 150</t>
  </si>
  <si>
    <t xml:space="preserve">Субвенции бюджетам на государственную регистрацию актов гражданского состояния
</t>
  </si>
  <si>
    <t>000 2 02 35930 05 0000 150</t>
  </si>
  <si>
    <t xml:space="preserve">Субвенции бюджетам муниципальных районов на государственную регистрацию актов гражданского состояния
</t>
  </si>
  <si>
    <t>850 2 02 35930 05 0000 150</t>
  </si>
  <si>
    <t>850 2 02 49999 05 4028 150</t>
  </si>
  <si>
    <t>Межбюджетные трансферты на приведение в нормативное состояние грунтовых дорог местного значения</t>
  </si>
  <si>
    <t>000 2 02 25453 05 0000 150</t>
  </si>
  <si>
    <t>000 2 02 25453 00 0000 150</t>
  </si>
  <si>
    <t>Субсидии бюджетам на создание виртуальных концертных залов</t>
  </si>
  <si>
    <t>Субсидии бюджетам муниципальных районов на создание виртуальных концертных залов</t>
  </si>
  <si>
    <t>876 2 02 25453 05 0000 150</t>
  </si>
  <si>
    <t>855 2 02 49999 05 4008 150</t>
  </si>
  <si>
    <t>Межбюджетные трансферты на поддержку инициатив органов ученического самоуправления общеобразовательных организаций</t>
  </si>
  <si>
    <t>852 2 02 19999 05 1004 150</t>
  </si>
  <si>
    <t>Дотация на реализацию мероприятий, предусмотренных нормативными правовыми актами органов государственной власти Ярославской области</t>
  </si>
  <si>
    <t>Приложение  1</t>
  </si>
  <si>
    <t>Уточненный прогноз на 2024 год</t>
  </si>
  <si>
    <t>Исполнение</t>
  </si>
  <si>
    <t>%</t>
  </si>
  <si>
    <t>182 1 01 02010 01 3000 110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</si>
  <si>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(суммы денежных взысканий (штрафов) по соответствующему платежу согласно законодательству Российской Федерации)</t>
  </si>
  <si>
    <t>182 1 01 02020 01 3000 110</t>
  </si>
  <si>
    <t xml:space="preserve"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
</t>
  </si>
  <si>
    <t>182 1 01 02030 01 3000 110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</si>
  <si>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 (суммы денежных взысканий (штрафов) по соответствующему платежу согласно законодательству Российской Федерации)</t>
  </si>
  <si>
    <t>182 1 01 02040 01 1000 110</t>
  </si>
  <si>
    <t>182 1 01 02130 01 1000 110</t>
  </si>
  <si>
    <t xml:space="preserve"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650 000 рублей) (сумма платежа (перерасчеты, недоимка и задолженность по соответствующему платежу, в том числе по отмененному)
</t>
  </si>
  <si>
    <t>182 1 01 02140 01 1000 110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</si>
  <si>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превышающей 650 000 рублей) (сумма платежа (перерасчеты, недоимка и задолженность по соответствующему платежу, в том числе по отмененному)</t>
  </si>
  <si>
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(сумма платежа (перерасчеты, недоимка и задолженность по соответствующему платежу, в том числе по отмененному)
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</si>
  <si>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дивидендов) (сумма платежа (перерасчеты, недоимка и задолженность по соответствующему платежу, в том числе по отмененному)</t>
  </si>
  <si>
    <t>182 1 05 02010 02 1000 110</t>
  </si>
  <si>
    <t>Единый налог на вмененный доход для отдельных видов деятельности (сумма платежа (перерасчеты, недоимка и задолженность по соответствующему платежу, в том числе по отмененному)</t>
  </si>
  <si>
    <t>182 1 05 02000 02 0000 110</t>
  </si>
  <si>
    <t>Единый налог на вмененный доход для отдельных видов деятельности</t>
  </si>
  <si>
    <t>182 1 08 03010 01 1060 110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</si>
  <si>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на основании судебных актов по результатам рассмотрения дел по существу)</t>
  </si>
  <si>
    <t>868 1 11 09045 05 0000 120</t>
  </si>
  <si>
    <t xml:space="preserve"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
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</si>
  <si>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</si>
  <si>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000 1 11 09040 00 0000 120</t>
  </si>
  <si>
    <t>000 1 11 09045 05 0000 120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</si>
  <si>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</si>
  <si>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855 1 13 02995 05 0000 130</t>
  </si>
  <si>
    <t>869 1 13 02995 05 0000 130</t>
  </si>
  <si>
    <t>876 1 13 02995 05 0000 130</t>
  </si>
  <si>
    <t xml:space="preserve">Прочие доходы от компенсации затрат бюджетов муниципальных районов
</t>
  </si>
  <si>
    <t xml:space="preserve">Прочие доходы от компенсации затрат государства
</t>
  </si>
  <si>
    <t>000 1 13 02990 00 0000 130</t>
  </si>
  <si>
    <t>000 1 13 02995 05 0000 130</t>
  </si>
  <si>
    <t>Прочие доходы от компенсации затрат бюджетов муниципальных районов</t>
  </si>
  <si>
    <t>920 1 16 01053 01 0035 140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</si>
  <si>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неисполнение родителями или иными законными представителями несовершеннолетних обязанностей по содержанию и воспитанию несовершеннолетних)</t>
  </si>
  <si>
    <t>000 1 17 00000 00 0000 000</t>
  </si>
  <si>
    <t>ПРОЧИЕ НЕНАЛОГОВЫЕ ДОХОДЫ</t>
  </si>
  <si>
    <t>000 1 17 05000 00 0000 180</t>
  </si>
  <si>
    <t>Прочие неналоговые доходы</t>
  </si>
  <si>
    <t xml:space="preserve">Прочие неналоговые доходы бюджетов муниципальных районов
</t>
  </si>
  <si>
    <t>000 1 17 05050 05 0000 180</t>
  </si>
  <si>
    <t>868 1 17 05050 05 0000 180</t>
  </si>
  <si>
    <t>Прочие неналоговые доходы бюджетов муниципальных районов</t>
  </si>
  <si>
    <t>858 2 02 30024 05 3004 150</t>
  </si>
  <si>
    <t>Субвенция на освобождение от оплаты проезда из многодетных семей, а также детей из семей, имеющих трех и более детей, в том числе детей в возрасте до 23 лет)</t>
  </si>
  <si>
    <t>000 2 02 45519 00 0000 150</t>
  </si>
  <si>
    <t>Межбюджетные трансферты, передаваемые бюджетам на поддержку отрасли культуры</t>
  </si>
  <si>
    <t>000 2 02 45519 05 0000 150</t>
  </si>
  <si>
    <t>Межбюджетные трансферты, передаваемые бюджетам муниципальных районов на поддержку отрасли культуры</t>
  </si>
  <si>
    <t>876 2 02 45519 05 0000 150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</si>
  <si>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</si>
  <si>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000 2 18 00000 00 0000 000</t>
  </si>
  <si>
    <t>Доходы бюджетов муниципальных районов от возврата бюджетными учреждениями остатков субсидий прошлых лет</t>
  </si>
  <si>
    <t>000 2 18 05010 05 0000 150</t>
  </si>
  <si>
    <t>855 2 18 05010 05 0000 150</t>
  </si>
  <si>
    <t>000 2 19 00000 00 0000 000</t>
  </si>
  <si>
    <t>ВОЗВРАТ ОСТАТКОВ СУБСИДИЙ, СУБВЕНЦИЙ И ИНЫХ МЕЖБЮДЖЕТНЫХ ТРАНСФЕРТОВ, ИМЕЮЩИХ ЦЕЛЕВОЕ НАЗНАЧЕНИЕ, ПРОШЛЫХ ЛЕТ</t>
  </si>
  <si>
    <t>Возврат остатков субвенций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организациях, из бюджетов муниципальных районов</t>
  </si>
  <si>
    <t>000 2 19 35304 05 0000 150</t>
  </si>
  <si>
    <t>855 2 19 35304 05 0000 150</t>
  </si>
  <si>
    <t>000 2 19 60010 05 0000 150</t>
  </si>
  <si>
    <t>855 2 19 60010 05 0000 150</t>
  </si>
  <si>
    <t xml:space="preserve"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
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</si>
  <si>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</si>
  <si>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869 2 19 60010 05 0000 150</t>
  </si>
  <si>
    <t>876 2 19 60010 05 0000 150</t>
  </si>
  <si>
    <t>Исполнено за первое полугодие 2024 г.</t>
  </si>
  <si>
    <t xml:space="preserve">Государственная пошлина за выдачу разрешения на установку рекламной конструкции (сумма платежа (перерасчеты, недоимка и задолженность по соответствующему платежу, в том числе по отмененному))
</t>
  </si>
  <si>
    <t>000 1 08 07150 01 0000 110</t>
  </si>
  <si>
    <t xml:space="preserve">Государственная пошлина за выдачу разрешения на установку рекламной конструкции
</t>
  </si>
  <si>
    <t>920 1 16 01203 01 9000 140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</si>
  <si>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(иные штрафы)
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</si>
  <si>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</si>
  <si>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000 2 02 25467 00 0000 150</t>
  </si>
  <si>
    <t>000 2 02 25467 05 0000 150</t>
  </si>
  <si>
    <t xml:space="preserve"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
</t>
  </si>
  <si>
    <t>876 2 02 25467 05 0000 150</t>
  </si>
  <si>
    <t>850 2 02 29999 05 2032 150</t>
  </si>
  <si>
    <t>Субсидия на реализацию мероприятий инициативного бюджетирования на территории Ярославской области (поддержка местных инициатив)</t>
  </si>
  <si>
    <t>868 2 02 29999 05 2068 150</t>
  </si>
  <si>
    <t>Субсидия на актуализацию документов территориального планирования и градостроительного зонирования муниципальных образований Ярославской области</t>
  </si>
  <si>
    <t>876 2 02 29999 05 2006 150</t>
  </si>
  <si>
    <t>Субсидия на реализацию мероприятий по патриотическому воспитания граждан</t>
  </si>
  <si>
    <t>876 2 02 29999 05 2009 150</t>
  </si>
  <si>
    <t>Субсидия на осуществление деятельности в сфере молодежной политики социальными учреждениями молодежи</t>
  </si>
  <si>
    <t>876 2 02 29999 05 2048 150</t>
  </si>
  <si>
    <t>Субсидия на проведение капитального ремонта муниципальных библиотек</t>
  </si>
  <si>
    <t>876 2 02 49999 05 4030 150</t>
  </si>
  <si>
    <t>Межбюджетные трансферты на материальное стимулирование деятельности народных дружинников в Ярославской области</t>
  </si>
  <si>
    <t>182 1 05 02010 02 3000 110</t>
  </si>
  <si>
    <t xml:space="preserve">Единый налог на вмененный доход для отдельных видов деятельности (суммы денежных взысканий (штрафов) по соответствующему платежу согласно законодательству Российской Федерации)
</t>
  </si>
  <si>
    <t>869 1 13 02065 05 0000 130</t>
  </si>
  <si>
    <t xml:space="preserve">Доходы, поступающие в порядке возмещения расходов, понесенных в связи с эксплуатацией имущества муниципальных районов
</t>
  </si>
  <si>
    <t>850 1 16 07010 05 0000 140</t>
  </si>
  <si>
    <t xml:space="preserve"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
</t>
  </si>
  <si>
    <t>000 1 11 05325 00 0000 120</t>
  </si>
  <si>
    <t>Плата по соглашениям об установлении сервитута, заключенным органами местного самоуправления муниципальных районов,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муниципальных районов</t>
  </si>
  <si>
    <t>868 1 11 05325 05 0000 120</t>
  </si>
  <si>
    <t>920 1 16 01063 01 0101 140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</si>
  <si>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побои)
</t>
  </si>
  <si>
    <t>920 1 16 01063 01 9000 140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</si>
  <si>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(иные штрафы)</t>
  </si>
  <si>
    <t>000 2 02 39999 00 0000 150</t>
  </si>
  <si>
    <t>Прочие субвенции</t>
  </si>
  <si>
    <t>000 2 02 39999 05 0000 150</t>
  </si>
  <si>
    <t>Прочие субвенции бюджетам муниципальных районов</t>
  </si>
  <si>
    <t>855 2 02 39999 05 0001 150</t>
  </si>
  <si>
    <t>Субвенция на ежемесячное денежное вознаграждение советниам директора по воспитанию и взаимодействию с детскими общественными объединениями муниципальных общеобразовательныз организауий</t>
  </si>
  <si>
    <t>от 27.03.2025 № 421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</si>
</sst>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1" formatCode="_-* #,##0\ _₽_-;\-* #,##0\ _₽_-;_-* &quot;-&quot;\ _₽_-;_-@_-"/>
    <numFmt numFmtId="43" formatCode="_-* #,##0.00\ _₽_-;\-* #,##0.00\ _₽_-;_-* &quot;-&quot;??\ _₽_-;_-@_-"/>
  </numFmts>
  <fonts count="11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i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2"/>
      <color rgb="FFFF0000"/>
      <name val="Times New Roman"/>
      <family val="1"/>
      <charset val="204"/>
    </font>
    <font>
      <sz val="12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43" fontId="8" fillId="0" borderId="0" applyFont="0" applyFill="0" applyBorder="0" applyAlignment="0" applyProtection="0"/>
    <xf numFmtId="41" fontId="8" fillId="0" borderId="0" applyFont="0" applyFill="0" applyBorder="0" applyAlignment="0" applyProtection="0"/>
  </cellStyleXfs>
  <cellXfs count="47">
    <xf numFmtId="0" fontId="0" fillId="0" borderId="0" xfId="0"/>
    <xf numFmtId="0" fontId="3" fillId="0" borderId="0" xfId="0" applyFont="1" applyFill="1"/>
    <xf numFmtId="0" fontId="6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justify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5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justify" vertical="center" wrapText="1"/>
    </xf>
    <xf numFmtId="0" fontId="5" fillId="0" borderId="1" xfId="0" applyNumberFormat="1" applyFont="1" applyFill="1" applyBorder="1" applyAlignment="1">
      <alignment horizontal="justify" vertical="center" wrapText="1"/>
    </xf>
    <xf numFmtId="0" fontId="4" fillId="0" borderId="0" xfId="0" applyFont="1" applyFill="1"/>
    <xf numFmtId="0" fontId="4" fillId="0" borderId="0" xfId="0" applyFont="1" applyFill="1" applyAlignment="1">
      <alignment vertical="center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NumberFormat="1" applyFont="1" applyFill="1" applyBorder="1" applyAlignment="1">
      <alignment horizontal="justify" vertical="center" wrapText="1"/>
    </xf>
    <xf numFmtId="0" fontId="6" fillId="0" borderId="1" xfId="0" applyNumberFormat="1" applyFont="1" applyFill="1" applyBorder="1" applyAlignment="1">
      <alignment horizontal="justify" vertical="center" wrapText="1"/>
    </xf>
    <xf numFmtId="0" fontId="2" fillId="0" borderId="0" xfId="0" applyFont="1" applyFill="1" applyAlignment="1">
      <alignment vertical="center"/>
    </xf>
    <xf numFmtId="0" fontId="2" fillId="0" borderId="3" xfId="0" applyFont="1" applyFill="1" applyBorder="1" applyAlignment="1">
      <alignment horizontal="justify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4" fontId="2" fillId="0" borderId="3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center" wrapText="1"/>
    </xf>
    <xf numFmtId="4" fontId="5" fillId="0" borderId="1" xfId="3" applyNumberFormat="1" applyFont="1" applyFill="1" applyBorder="1" applyAlignment="1">
      <alignment horizontal="center" vertical="center"/>
    </xf>
    <xf numFmtId="4" fontId="6" fillId="0" borderId="1" xfId="2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justify" vertical="top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/>
    </xf>
    <xf numFmtId="0" fontId="10" fillId="0" borderId="1" xfId="0" applyFont="1" applyFill="1" applyBorder="1" applyAlignment="1">
      <alignment horizontal="center"/>
    </xf>
    <xf numFmtId="4" fontId="5" fillId="0" borderId="1" xfId="0" applyNumberFormat="1" applyFont="1" applyFill="1" applyBorder="1" applyAlignment="1">
      <alignment horizontal="center" vertical="center"/>
    </xf>
    <xf numFmtId="4" fontId="2" fillId="0" borderId="1" xfId="0" applyNumberFormat="1" applyFont="1" applyFill="1" applyBorder="1" applyAlignment="1">
      <alignment horizontal="center" vertical="center"/>
    </xf>
    <xf numFmtId="4" fontId="2" fillId="2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left" vertical="top" wrapText="1"/>
    </xf>
    <xf numFmtId="4" fontId="6" fillId="0" borderId="1" xfId="3" applyNumberFormat="1" applyFont="1" applyFill="1" applyBorder="1" applyAlignment="1">
      <alignment horizontal="center" vertical="center"/>
    </xf>
    <xf numFmtId="1" fontId="5" fillId="0" borderId="1" xfId="0" applyNumberFormat="1" applyFont="1" applyFill="1" applyBorder="1" applyAlignment="1">
      <alignment horizontal="center" vertical="center"/>
    </xf>
    <xf numFmtId="1" fontId="2" fillId="0" borderId="1" xfId="0" applyNumberFormat="1" applyFont="1" applyFill="1" applyBorder="1" applyAlignment="1">
      <alignment horizontal="center" vertical="center"/>
    </xf>
    <xf numFmtId="4" fontId="2" fillId="0" borderId="1" xfId="3" applyNumberFormat="1" applyFont="1" applyFill="1" applyBorder="1" applyAlignment="1">
      <alignment horizontal="center" vertical="center"/>
    </xf>
    <xf numFmtId="0" fontId="2" fillId="0" borderId="4" xfId="0" applyFont="1" applyFill="1" applyBorder="1" applyAlignment="1">
      <alignment vertical="center"/>
    </xf>
    <xf numFmtId="0" fontId="2" fillId="0" borderId="3" xfId="0" applyNumberFormat="1" applyFont="1" applyFill="1" applyBorder="1" applyAlignment="1">
      <alignment horizontal="justify" vertical="center" wrapText="1"/>
    </xf>
    <xf numFmtId="0" fontId="4" fillId="0" borderId="0" xfId="0" applyFont="1" applyFill="1" applyAlignment="1">
      <alignment horizontal="right" vertical="center"/>
    </xf>
    <xf numFmtId="0" fontId="5" fillId="0" borderId="1" xfId="0" applyFont="1" applyFill="1" applyBorder="1" applyAlignment="1">
      <alignment horizontal="center" vertical="center" wrapText="1"/>
    </xf>
    <xf numFmtId="49" fontId="7" fillId="0" borderId="0" xfId="0" applyNumberFormat="1" applyFont="1" applyFill="1" applyAlignment="1">
      <alignment horizontal="center" vertical="center" wrapText="1"/>
    </xf>
    <xf numFmtId="0" fontId="0" fillId="0" borderId="0" xfId="0"/>
    <xf numFmtId="0" fontId="0" fillId="0" borderId="2" xfId="0" applyBorder="1"/>
    <xf numFmtId="0" fontId="4" fillId="0" borderId="0" xfId="0" applyFont="1" applyFill="1" applyAlignment="1">
      <alignment horizontal="right" vertical="top"/>
    </xf>
  </cellXfs>
  <cellStyles count="4">
    <cellStyle name="Обычный" xfId="0" builtinId="0"/>
    <cellStyle name="Обычный 2" xfId="1"/>
    <cellStyle name="Финансовый" xfId="2" builtinId="3"/>
    <cellStyle name="Финансовый [0]" xfId="3" builtin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H247"/>
  <sheetViews>
    <sheetView tabSelected="1" zoomScale="87" zoomScaleNormal="87" workbookViewId="0">
      <selection activeCell="D5" sqref="D5"/>
    </sheetView>
  </sheetViews>
  <sheetFormatPr defaultColWidth="9.140625" defaultRowHeight="15" x14ac:dyDescent="0.25"/>
  <cols>
    <col min="1" max="1" width="29.140625" style="1" customWidth="1"/>
    <col min="2" max="2" width="67.7109375" style="1" customWidth="1"/>
    <col min="3" max="3" width="21.85546875" style="1" customWidth="1"/>
    <col min="4" max="4" width="18.42578125" style="1" customWidth="1"/>
    <col min="5" max="16384" width="9.140625" style="1"/>
  </cols>
  <sheetData>
    <row r="1" spans="1:8" x14ac:dyDescent="0.25">
      <c r="B1" s="41" t="s">
        <v>345</v>
      </c>
      <c r="C1" s="41"/>
      <c r="D1" s="10"/>
      <c r="G1" s="10"/>
      <c r="H1" s="10"/>
    </row>
    <row r="2" spans="1:8" x14ac:dyDescent="0.25">
      <c r="B2" s="41" t="s">
        <v>116</v>
      </c>
      <c r="C2" s="41"/>
      <c r="D2" s="10"/>
      <c r="G2" s="10"/>
      <c r="H2" s="10"/>
    </row>
    <row r="3" spans="1:8" x14ac:dyDescent="0.25">
      <c r="B3" s="41" t="s">
        <v>240</v>
      </c>
      <c r="C3" s="41"/>
      <c r="D3" s="10"/>
      <c r="G3" s="9"/>
    </row>
    <row r="4" spans="1:8" x14ac:dyDescent="0.25">
      <c r="B4" s="46" t="s">
        <v>457</v>
      </c>
      <c r="C4" s="46"/>
      <c r="D4" s="10"/>
    </row>
    <row r="5" spans="1:8" x14ac:dyDescent="0.25">
      <c r="B5" s="46"/>
      <c r="C5" s="46"/>
    </row>
    <row r="6" spans="1:8" ht="18.75" customHeight="1" x14ac:dyDescent="0.25">
      <c r="A6" s="43" t="s">
        <v>246</v>
      </c>
      <c r="B6" s="44"/>
      <c r="C6" s="44"/>
    </row>
    <row r="7" spans="1:8" ht="22.5" customHeight="1" x14ac:dyDescent="0.25">
      <c r="A7" s="45"/>
      <c r="B7" s="45"/>
      <c r="C7" s="45"/>
    </row>
    <row r="8" spans="1:8" ht="47.25" x14ac:dyDescent="0.25">
      <c r="A8" s="42" t="s">
        <v>1</v>
      </c>
      <c r="B8" s="42" t="s">
        <v>2</v>
      </c>
      <c r="C8" s="26" t="s">
        <v>346</v>
      </c>
      <c r="D8" s="33" t="s">
        <v>415</v>
      </c>
      <c r="E8" s="27" t="s">
        <v>347</v>
      </c>
    </row>
    <row r="9" spans="1:8" ht="15.75" x14ac:dyDescent="0.25">
      <c r="A9" s="42"/>
      <c r="B9" s="42"/>
      <c r="C9" s="26" t="s">
        <v>3</v>
      </c>
      <c r="D9" s="28" t="s">
        <v>3</v>
      </c>
      <c r="E9" s="29" t="s">
        <v>348</v>
      </c>
    </row>
    <row r="10" spans="1:8" ht="15.75" x14ac:dyDescent="0.25">
      <c r="A10" s="2" t="s">
        <v>4</v>
      </c>
      <c r="B10" s="3" t="s">
        <v>152</v>
      </c>
      <c r="C10" s="16">
        <f>C11+C24+C30+C38+C41+C49+C66+C72+C90+C103+C132</f>
        <v>188136329</v>
      </c>
      <c r="D10" s="16">
        <f>D11+D24+D30+D38+D41+D49+D66+D72+D90+D103+D132</f>
        <v>199205633.58000001</v>
      </c>
      <c r="E10" s="36">
        <f>D10/C10*100</f>
        <v>105.88366140597971</v>
      </c>
    </row>
    <row r="11" spans="1:8" ht="15.75" x14ac:dyDescent="0.25">
      <c r="A11" s="2" t="s">
        <v>68</v>
      </c>
      <c r="B11" s="3" t="s">
        <v>151</v>
      </c>
      <c r="C11" s="16">
        <f>C12</f>
        <v>130136000</v>
      </c>
      <c r="D11" s="16">
        <f>D12</f>
        <v>138028315.96000001</v>
      </c>
      <c r="E11" s="36">
        <f t="shared" ref="E11:E52" si="0">D11/C11*100</f>
        <v>106.06466770148153</v>
      </c>
    </row>
    <row r="12" spans="1:8" ht="15.75" x14ac:dyDescent="0.25">
      <c r="A12" s="2" t="s">
        <v>69</v>
      </c>
      <c r="B12" s="3" t="s">
        <v>5</v>
      </c>
      <c r="C12" s="16">
        <f>SUM(C13:C23)</f>
        <v>130136000</v>
      </c>
      <c r="D12" s="16">
        <f>SUM(D13:D23)</f>
        <v>138028315.96000001</v>
      </c>
      <c r="E12" s="36">
        <f t="shared" si="0"/>
        <v>106.06466770148153</v>
      </c>
    </row>
    <row r="13" spans="1:8" ht="173.25" x14ac:dyDescent="0.25">
      <c r="A13" s="4" t="s">
        <v>125</v>
      </c>
      <c r="B13" s="5" t="s">
        <v>360</v>
      </c>
      <c r="C13" s="17">
        <v>126656000</v>
      </c>
      <c r="D13" s="31">
        <v>132764683.87</v>
      </c>
      <c r="E13" s="37">
        <f t="shared" si="0"/>
        <v>104.82305131221577</v>
      </c>
    </row>
    <row r="14" spans="1:8" ht="170.25" customHeight="1" x14ac:dyDescent="0.25">
      <c r="A14" s="4" t="s">
        <v>349</v>
      </c>
      <c r="B14" s="12" t="s">
        <v>350</v>
      </c>
      <c r="C14" s="17">
        <v>0</v>
      </c>
      <c r="D14" s="31">
        <v>2777.88</v>
      </c>
      <c r="E14" s="37">
        <v>0</v>
      </c>
    </row>
    <row r="15" spans="1:8" ht="157.5" customHeight="1" x14ac:dyDescent="0.25">
      <c r="A15" s="4" t="s">
        <v>126</v>
      </c>
      <c r="B15" s="5" t="s">
        <v>158</v>
      </c>
      <c r="C15" s="17">
        <v>125000</v>
      </c>
      <c r="D15" s="31">
        <v>128399.63</v>
      </c>
      <c r="E15" s="37">
        <f>D15/C15*100</f>
        <v>102.71970400000001</v>
      </c>
    </row>
    <row r="16" spans="1:8" ht="157.5" customHeight="1" x14ac:dyDescent="0.25">
      <c r="A16" s="4" t="s">
        <v>351</v>
      </c>
      <c r="B16" s="5" t="s">
        <v>352</v>
      </c>
      <c r="C16" s="17">
        <v>0</v>
      </c>
      <c r="D16" s="31">
        <v>560</v>
      </c>
      <c r="E16" s="37">
        <v>0</v>
      </c>
    </row>
    <row r="17" spans="1:5" ht="78.75" x14ac:dyDescent="0.25">
      <c r="A17" s="4" t="s">
        <v>127</v>
      </c>
      <c r="B17" s="5" t="s">
        <v>159</v>
      </c>
      <c r="C17" s="17">
        <v>1185000</v>
      </c>
      <c r="D17" s="31">
        <v>1309079.6000000001</v>
      </c>
      <c r="E17" s="37">
        <f>D17/C17*100</f>
        <v>110.47085232067511</v>
      </c>
    </row>
    <row r="18" spans="1:5" ht="126" hidden="1" x14ac:dyDescent="0.25">
      <c r="A18" s="4" t="s">
        <v>128</v>
      </c>
      <c r="B18" s="12" t="s">
        <v>160</v>
      </c>
      <c r="C18" s="17">
        <v>0</v>
      </c>
      <c r="D18" s="31"/>
      <c r="E18" s="37" t="e">
        <f t="shared" si="0"/>
        <v>#DIV/0!</v>
      </c>
    </row>
    <row r="19" spans="1:5" ht="113.25" customHeight="1" x14ac:dyDescent="0.25">
      <c r="A19" s="4" t="s">
        <v>353</v>
      </c>
      <c r="B19" s="12" t="s">
        <v>354</v>
      </c>
      <c r="C19" s="17">
        <v>0</v>
      </c>
      <c r="D19" s="31">
        <v>12741.4</v>
      </c>
      <c r="E19" s="37">
        <v>0</v>
      </c>
    </row>
    <row r="20" spans="1:5" ht="147" customHeight="1" x14ac:dyDescent="0.25">
      <c r="A20" s="4" t="s">
        <v>355</v>
      </c>
      <c r="B20" s="12" t="s">
        <v>160</v>
      </c>
      <c r="C20" s="17">
        <v>0</v>
      </c>
      <c r="D20" s="31">
        <v>1246044</v>
      </c>
      <c r="E20" s="37">
        <v>0</v>
      </c>
    </row>
    <row r="21" spans="1:5" ht="168" customHeight="1" x14ac:dyDescent="0.25">
      <c r="A21" s="4" t="s">
        <v>218</v>
      </c>
      <c r="B21" s="12" t="s">
        <v>361</v>
      </c>
      <c r="C21" s="17">
        <v>520000</v>
      </c>
      <c r="D21" s="31">
        <v>562920.05000000005</v>
      </c>
      <c r="E21" s="37">
        <f t="shared" si="0"/>
        <v>108.2538557692308</v>
      </c>
    </row>
    <row r="22" spans="1:5" ht="132" customHeight="1" x14ac:dyDescent="0.25">
      <c r="A22" s="4" t="s">
        <v>356</v>
      </c>
      <c r="B22" s="12" t="s">
        <v>357</v>
      </c>
      <c r="C22" s="17">
        <v>760000</v>
      </c>
      <c r="D22" s="31">
        <v>1058017.24</v>
      </c>
      <c r="E22" s="37">
        <f t="shared" si="0"/>
        <v>139.21279473684208</v>
      </c>
    </row>
    <row r="23" spans="1:5" ht="132" customHeight="1" x14ac:dyDescent="0.25">
      <c r="A23" s="4" t="s">
        <v>358</v>
      </c>
      <c r="B23" s="12" t="s">
        <v>359</v>
      </c>
      <c r="C23" s="17">
        <v>890000</v>
      </c>
      <c r="D23" s="31">
        <v>943092.29</v>
      </c>
      <c r="E23" s="37">
        <f t="shared" si="0"/>
        <v>105.96542584269663</v>
      </c>
    </row>
    <row r="24" spans="1:5" ht="47.25" x14ac:dyDescent="0.25">
      <c r="A24" s="2" t="s">
        <v>6</v>
      </c>
      <c r="B24" s="3" t="s">
        <v>149</v>
      </c>
      <c r="C24" s="16">
        <f>C25</f>
        <v>18215100</v>
      </c>
      <c r="D24" s="16">
        <f>D25</f>
        <v>19538863.709999997</v>
      </c>
      <c r="E24" s="36">
        <f>D24/C24*100</f>
        <v>107.26739743399705</v>
      </c>
    </row>
    <row r="25" spans="1:5" ht="36" customHeight="1" x14ac:dyDescent="0.25">
      <c r="A25" s="6" t="s">
        <v>7</v>
      </c>
      <c r="B25" s="7" t="s">
        <v>122</v>
      </c>
      <c r="C25" s="18">
        <f>C26+C27+C28+C29</f>
        <v>18215100</v>
      </c>
      <c r="D25" s="18">
        <f>D26+D27+D28+D29</f>
        <v>19538863.709999997</v>
      </c>
      <c r="E25" s="36">
        <f t="shared" si="0"/>
        <v>107.26739743399705</v>
      </c>
    </row>
    <row r="26" spans="1:5" ht="128.25" customHeight="1" x14ac:dyDescent="0.25">
      <c r="A26" s="4" t="s">
        <v>231</v>
      </c>
      <c r="B26" s="5" t="s">
        <v>247</v>
      </c>
      <c r="C26" s="17">
        <v>9499900</v>
      </c>
      <c r="D26" s="31">
        <v>10094475.09</v>
      </c>
      <c r="E26" s="37">
        <f t="shared" si="0"/>
        <v>106.25875103948464</v>
      </c>
    </row>
    <row r="27" spans="1:5" ht="141.75" x14ac:dyDescent="0.25">
      <c r="A27" s="4" t="s">
        <v>232</v>
      </c>
      <c r="B27" s="5" t="s">
        <v>248</v>
      </c>
      <c r="C27" s="17">
        <v>45300</v>
      </c>
      <c r="D27" s="31">
        <v>58324.61</v>
      </c>
      <c r="E27" s="37">
        <f t="shared" si="0"/>
        <v>128.75189845474614</v>
      </c>
    </row>
    <row r="28" spans="1:5" ht="141.75" x14ac:dyDescent="0.25">
      <c r="A28" s="4" t="s">
        <v>233</v>
      </c>
      <c r="B28" s="5" t="s">
        <v>249</v>
      </c>
      <c r="C28" s="17">
        <v>9850400</v>
      </c>
      <c r="D28" s="31">
        <v>10484834.449999999</v>
      </c>
      <c r="E28" s="37">
        <f>D28/C28*100</f>
        <v>106.44069733208804</v>
      </c>
    </row>
    <row r="29" spans="1:5" ht="129" customHeight="1" x14ac:dyDescent="0.25">
      <c r="A29" s="4" t="s">
        <v>234</v>
      </c>
      <c r="B29" s="5" t="s">
        <v>250</v>
      </c>
      <c r="C29" s="17">
        <v>-1180500</v>
      </c>
      <c r="D29" s="31">
        <v>-1098770.44</v>
      </c>
      <c r="E29" s="37">
        <f t="shared" si="0"/>
        <v>93.076699703515459</v>
      </c>
    </row>
    <row r="30" spans="1:5" ht="15.75" x14ac:dyDescent="0.25">
      <c r="A30" s="2" t="s">
        <v>67</v>
      </c>
      <c r="B30" s="3" t="s">
        <v>150</v>
      </c>
      <c r="C30" s="16">
        <f>+C34+C36</f>
        <v>3138000</v>
      </c>
      <c r="D30" s="16">
        <f>+D34+D36+D31</f>
        <v>3215386.37</v>
      </c>
      <c r="E30" s="36">
        <f t="shared" si="0"/>
        <v>102.46610484384959</v>
      </c>
    </row>
    <row r="31" spans="1:5" ht="31.5" x14ac:dyDescent="0.25">
      <c r="A31" s="6" t="s">
        <v>364</v>
      </c>
      <c r="B31" s="7" t="s">
        <v>365</v>
      </c>
      <c r="C31" s="18">
        <f>C32</f>
        <v>0</v>
      </c>
      <c r="D31" s="30">
        <f>D32+D33</f>
        <v>42605.19</v>
      </c>
      <c r="E31" s="36">
        <v>0</v>
      </c>
    </row>
    <row r="32" spans="1:5" ht="63" x14ac:dyDescent="0.25">
      <c r="A32" s="4" t="s">
        <v>362</v>
      </c>
      <c r="B32" s="5" t="s">
        <v>363</v>
      </c>
      <c r="C32" s="17">
        <v>0</v>
      </c>
      <c r="D32" s="31">
        <v>19590.189999999999</v>
      </c>
      <c r="E32" s="37">
        <v>0</v>
      </c>
    </row>
    <row r="33" spans="1:5" ht="78.75" x14ac:dyDescent="0.25">
      <c r="A33" s="4" t="s">
        <v>438</v>
      </c>
      <c r="B33" s="5" t="s">
        <v>439</v>
      </c>
      <c r="C33" s="17">
        <v>0</v>
      </c>
      <c r="D33" s="31">
        <v>23015</v>
      </c>
      <c r="E33" s="37">
        <v>0</v>
      </c>
    </row>
    <row r="34" spans="1:5" ht="15.75" x14ac:dyDescent="0.25">
      <c r="A34" s="6" t="s">
        <v>8</v>
      </c>
      <c r="B34" s="7" t="s">
        <v>0</v>
      </c>
      <c r="C34" s="18">
        <f>C35</f>
        <v>273000</v>
      </c>
      <c r="D34" s="18">
        <f>D35</f>
        <v>272665.7</v>
      </c>
      <c r="E34" s="36">
        <f>D34/C34*100</f>
        <v>99.877545787545799</v>
      </c>
    </row>
    <row r="35" spans="1:5" ht="78.75" x14ac:dyDescent="0.25">
      <c r="A35" s="4" t="s">
        <v>129</v>
      </c>
      <c r="B35" s="11" t="s">
        <v>251</v>
      </c>
      <c r="C35" s="17">
        <v>273000</v>
      </c>
      <c r="D35" s="31">
        <v>272665.7</v>
      </c>
      <c r="E35" s="37">
        <f t="shared" si="0"/>
        <v>99.877545787545799</v>
      </c>
    </row>
    <row r="36" spans="1:5" ht="31.5" x14ac:dyDescent="0.25">
      <c r="A36" s="6" t="s">
        <v>9</v>
      </c>
      <c r="B36" s="7" t="s">
        <v>10</v>
      </c>
      <c r="C36" s="18">
        <f>C37</f>
        <v>2865000</v>
      </c>
      <c r="D36" s="18">
        <f>D37</f>
        <v>2900115.48</v>
      </c>
      <c r="E36" s="36">
        <f t="shared" si="0"/>
        <v>101.22567120418849</v>
      </c>
    </row>
    <row r="37" spans="1:5" ht="110.25" x14ac:dyDescent="0.25">
      <c r="A37" s="4" t="s">
        <v>130</v>
      </c>
      <c r="B37" s="5" t="s">
        <v>252</v>
      </c>
      <c r="C37" s="17">
        <v>2865000</v>
      </c>
      <c r="D37" s="31">
        <v>2900115.48</v>
      </c>
      <c r="E37" s="37">
        <f t="shared" si="0"/>
        <v>101.22567120418849</v>
      </c>
    </row>
    <row r="38" spans="1:5" ht="31.5" x14ac:dyDescent="0.25">
      <c r="A38" s="2" t="s">
        <v>66</v>
      </c>
      <c r="B38" s="3" t="s">
        <v>153</v>
      </c>
      <c r="C38" s="16">
        <f>C39</f>
        <v>1766000</v>
      </c>
      <c r="D38" s="16">
        <f>D39</f>
        <v>1895110</v>
      </c>
      <c r="E38" s="36">
        <f t="shared" si="0"/>
        <v>107.31087202718005</v>
      </c>
    </row>
    <row r="39" spans="1:5" ht="15.75" x14ac:dyDescent="0.25">
      <c r="A39" s="6" t="s">
        <v>11</v>
      </c>
      <c r="B39" s="7" t="s">
        <v>12</v>
      </c>
      <c r="C39" s="18">
        <f>C40</f>
        <v>1766000</v>
      </c>
      <c r="D39" s="18">
        <f>D40</f>
        <v>1895110</v>
      </c>
      <c r="E39" s="36">
        <f>D39/C39*100</f>
        <v>107.31087202718005</v>
      </c>
    </row>
    <row r="40" spans="1:5" ht="78.75" x14ac:dyDescent="0.25">
      <c r="A40" s="4" t="s">
        <v>131</v>
      </c>
      <c r="B40" s="5" t="s">
        <v>253</v>
      </c>
      <c r="C40" s="17">
        <v>1766000</v>
      </c>
      <c r="D40" s="30">
        <v>1895110</v>
      </c>
      <c r="E40" s="36">
        <f t="shared" si="0"/>
        <v>107.31087202718005</v>
      </c>
    </row>
    <row r="41" spans="1:5" ht="15.75" x14ac:dyDescent="0.25">
      <c r="A41" s="2" t="s">
        <v>13</v>
      </c>
      <c r="B41" s="3" t="s">
        <v>154</v>
      </c>
      <c r="C41" s="16">
        <f>C42+C47</f>
        <v>6000000</v>
      </c>
      <c r="D41" s="16">
        <f>D42+D47</f>
        <v>6782303.6500000004</v>
      </c>
      <c r="E41" s="36">
        <f>D41/C41*100</f>
        <v>113.03839416666668</v>
      </c>
    </row>
    <row r="42" spans="1:5" ht="31.5" x14ac:dyDescent="0.25">
      <c r="A42" s="6" t="s">
        <v>14</v>
      </c>
      <c r="B42" s="7" t="s">
        <v>74</v>
      </c>
      <c r="C42" s="18">
        <f>C43+C46</f>
        <v>5980000</v>
      </c>
      <c r="D42" s="18">
        <f>D43+D46</f>
        <v>6767303.6500000004</v>
      </c>
      <c r="E42" s="36">
        <f t="shared" si="0"/>
        <v>113.1656128762542</v>
      </c>
    </row>
    <row r="43" spans="1:5" ht="78" customHeight="1" x14ac:dyDescent="0.25">
      <c r="A43" s="4" t="s">
        <v>179</v>
      </c>
      <c r="B43" s="5" t="s">
        <v>254</v>
      </c>
      <c r="C43" s="17">
        <v>5600000</v>
      </c>
      <c r="D43" s="31">
        <v>6376854.1600000001</v>
      </c>
      <c r="E43" s="37">
        <f t="shared" si="0"/>
        <v>113.87239571428572</v>
      </c>
    </row>
    <row r="44" spans="1:5" ht="78" hidden="1" customHeight="1" x14ac:dyDescent="0.25">
      <c r="A44" s="4" t="s">
        <v>212</v>
      </c>
      <c r="B44" s="5" t="s">
        <v>213</v>
      </c>
      <c r="C44" s="17">
        <f>C45</f>
        <v>10000</v>
      </c>
      <c r="D44" s="31"/>
      <c r="E44" s="37">
        <f t="shared" si="0"/>
        <v>0</v>
      </c>
    </row>
    <row r="45" spans="1:5" ht="78" hidden="1" customHeight="1" x14ac:dyDescent="0.25">
      <c r="A45" s="4" t="s">
        <v>211</v>
      </c>
      <c r="B45" s="5" t="s">
        <v>210</v>
      </c>
      <c r="C45" s="17">
        <v>10000</v>
      </c>
      <c r="D45" s="31"/>
      <c r="E45" s="37">
        <f t="shared" si="0"/>
        <v>0</v>
      </c>
    </row>
    <row r="46" spans="1:5" ht="78" customHeight="1" x14ac:dyDescent="0.25">
      <c r="A46" s="4" t="s">
        <v>366</v>
      </c>
      <c r="B46" s="12" t="s">
        <v>367</v>
      </c>
      <c r="C46" s="17">
        <v>380000</v>
      </c>
      <c r="D46" s="31">
        <v>390449.49</v>
      </c>
      <c r="E46" s="37">
        <f t="shared" si="0"/>
        <v>102.74986578947367</v>
      </c>
    </row>
    <row r="47" spans="1:5" ht="56.25" customHeight="1" x14ac:dyDescent="0.25">
      <c r="A47" s="6" t="s">
        <v>417</v>
      </c>
      <c r="B47" s="8" t="s">
        <v>418</v>
      </c>
      <c r="C47" s="18">
        <f>C48</f>
        <v>20000</v>
      </c>
      <c r="D47" s="30">
        <f>D48</f>
        <v>15000</v>
      </c>
      <c r="E47" s="37">
        <f t="shared" si="0"/>
        <v>75</v>
      </c>
    </row>
    <row r="48" spans="1:5" ht="78" customHeight="1" x14ac:dyDescent="0.25">
      <c r="A48" s="4" t="s">
        <v>211</v>
      </c>
      <c r="B48" s="12" t="s">
        <v>416</v>
      </c>
      <c r="C48" s="17">
        <v>20000</v>
      </c>
      <c r="D48" s="31">
        <v>15000</v>
      </c>
      <c r="E48" s="37">
        <f t="shared" si="0"/>
        <v>75</v>
      </c>
    </row>
    <row r="49" spans="1:5" ht="51" customHeight="1" x14ac:dyDescent="0.25">
      <c r="A49" s="2" t="s">
        <v>64</v>
      </c>
      <c r="B49" s="3" t="s">
        <v>155</v>
      </c>
      <c r="C49" s="16">
        <f>C50+C53+C63</f>
        <v>5705093</v>
      </c>
      <c r="D49" s="16">
        <f>D50+D53+D63</f>
        <v>5903747.9199999999</v>
      </c>
      <c r="E49" s="36">
        <f t="shared" si="0"/>
        <v>103.48206278144809</v>
      </c>
    </row>
    <row r="50" spans="1:5" ht="82.5" customHeight="1" x14ac:dyDescent="0.25">
      <c r="A50" s="6" t="s">
        <v>192</v>
      </c>
      <c r="B50" s="7" t="s">
        <v>226</v>
      </c>
      <c r="C50" s="18">
        <f>C51</f>
        <v>93423</v>
      </c>
      <c r="D50" s="18">
        <f>D51</f>
        <v>93423</v>
      </c>
      <c r="E50" s="36">
        <f t="shared" si="0"/>
        <v>100</v>
      </c>
    </row>
    <row r="51" spans="1:5" ht="77.25" customHeight="1" x14ac:dyDescent="0.25">
      <c r="A51" s="6" t="s">
        <v>166</v>
      </c>
      <c r="B51" s="7" t="s">
        <v>227</v>
      </c>
      <c r="C51" s="18">
        <f>C52</f>
        <v>93423</v>
      </c>
      <c r="D51" s="18">
        <f>D52</f>
        <v>93423</v>
      </c>
      <c r="E51" s="36">
        <f>D51/C51*100</f>
        <v>100</v>
      </c>
    </row>
    <row r="52" spans="1:5" ht="66.75" customHeight="1" x14ac:dyDescent="0.25">
      <c r="A52" s="4" t="s">
        <v>167</v>
      </c>
      <c r="B52" s="5" t="s">
        <v>255</v>
      </c>
      <c r="C52" s="17">
        <v>93423</v>
      </c>
      <c r="D52" s="32">
        <v>93423</v>
      </c>
      <c r="E52" s="37">
        <f t="shared" si="0"/>
        <v>100</v>
      </c>
    </row>
    <row r="53" spans="1:5" ht="94.5" x14ac:dyDescent="0.25">
      <c r="A53" s="2" t="s">
        <v>65</v>
      </c>
      <c r="B53" s="3" t="s">
        <v>15</v>
      </c>
      <c r="C53" s="16">
        <f>C54+C57+C60+C61</f>
        <v>5550851</v>
      </c>
      <c r="D53" s="16">
        <f>D54+D57+D60+D61</f>
        <v>5728715.79</v>
      </c>
      <c r="E53" s="36">
        <f>D53/C53*100</f>
        <v>103.20427966810854</v>
      </c>
    </row>
    <row r="54" spans="1:5" ht="63" x14ac:dyDescent="0.25">
      <c r="A54" s="6" t="s">
        <v>16</v>
      </c>
      <c r="B54" s="7" t="s">
        <v>132</v>
      </c>
      <c r="C54" s="18">
        <f>C55+C56</f>
        <v>3350000</v>
      </c>
      <c r="D54" s="18">
        <f>D55+D56</f>
        <v>3265637.58</v>
      </c>
      <c r="E54" s="36">
        <f>D54/C54*100</f>
        <v>97.481718805970146</v>
      </c>
    </row>
    <row r="55" spans="1:5" ht="110.25" x14ac:dyDescent="0.25">
      <c r="A55" s="4" t="s">
        <v>17</v>
      </c>
      <c r="B55" s="5" t="s">
        <v>256</v>
      </c>
      <c r="C55" s="17">
        <v>2550000</v>
      </c>
      <c r="D55" s="32">
        <v>2420617.44</v>
      </c>
      <c r="E55" s="37">
        <f t="shared" ref="E55:E58" si="1">D55/C55*100</f>
        <v>94.926174117647051</v>
      </c>
    </row>
    <row r="56" spans="1:5" ht="90" customHeight="1" x14ac:dyDescent="0.25">
      <c r="A56" s="4" t="s">
        <v>18</v>
      </c>
      <c r="B56" s="5" t="s">
        <v>257</v>
      </c>
      <c r="C56" s="17">
        <v>800000</v>
      </c>
      <c r="D56" s="32">
        <v>845020.14</v>
      </c>
      <c r="E56" s="37">
        <f t="shared" si="1"/>
        <v>105.62751750000001</v>
      </c>
    </row>
    <row r="57" spans="1:5" ht="78.75" x14ac:dyDescent="0.25">
      <c r="A57" s="6" t="s">
        <v>19</v>
      </c>
      <c r="B57" s="8" t="s">
        <v>133</v>
      </c>
      <c r="C57" s="18">
        <f>C58</f>
        <v>293621</v>
      </c>
      <c r="D57" s="18">
        <f>D58</f>
        <v>373146.78</v>
      </c>
      <c r="E57" s="36">
        <f t="shared" si="1"/>
        <v>127.08450008684666</v>
      </c>
    </row>
    <row r="58" spans="1:5" ht="94.5" x14ac:dyDescent="0.25">
      <c r="A58" s="4" t="s">
        <v>20</v>
      </c>
      <c r="B58" s="5" t="s">
        <v>258</v>
      </c>
      <c r="C58" s="17">
        <v>293621</v>
      </c>
      <c r="D58" s="31">
        <v>373146.78</v>
      </c>
      <c r="E58" s="37">
        <f t="shared" si="1"/>
        <v>127.08450008684666</v>
      </c>
    </row>
    <row r="59" spans="1:5" ht="47.25" x14ac:dyDescent="0.25">
      <c r="A59" s="6" t="s">
        <v>70</v>
      </c>
      <c r="B59" s="7" t="s">
        <v>123</v>
      </c>
      <c r="C59" s="18">
        <f>C60</f>
        <v>1906315</v>
      </c>
      <c r="D59" s="18">
        <f>D60</f>
        <v>2087848.59</v>
      </c>
      <c r="E59" s="36">
        <f>D59/C59*100</f>
        <v>109.5227488636453</v>
      </c>
    </row>
    <row r="60" spans="1:5" ht="47.25" x14ac:dyDescent="0.25">
      <c r="A60" s="4" t="s">
        <v>21</v>
      </c>
      <c r="B60" s="5" t="s">
        <v>259</v>
      </c>
      <c r="C60" s="17">
        <v>1906315</v>
      </c>
      <c r="D60" s="31">
        <v>2087848.59</v>
      </c>
      <c r="E60" s="37">
        <f t="shared" ref="E60:E67" si="2">D60/C60*100</f>
        <v>109.5227488636453</v>
      </c>
    </row>
    <row r="61" spans="1:5" ht="102.75" customHeight="1" x14ac:dyDescent="0.25">
      <c r="A61" s="6" t="s">
        <v>444</v>
      </c>
      <c r="B61" s="8" t="s">
        <v>445</v>
      </c>
      <c r="C61" s="18">
        <f>C62</f>
        <v>915</v>
      </c>
      <c r="D61" s="18">
        <f>D62</f>
        <v>2082.84</v>
      </c>
      <c r="E61" s="37">
        <f t="shared" si="2"/>
        <v>227.63278688524591</v>
      </c>
    </row>
    <row r="62" spans="1:5" ht="96.75" customHeight="1" x14ac:dyDescent="0.25">
      <c r="A62" s="4" t="s">
        <v>446</v>
      </c>
      <c r="B62" s="12" t="s">
        <v>445</v>
      </c>
      <c r="C62" s="17">
        <v>915</v>
      </c>
      <c r="D62" s="31">
        <v>2082.84</v>
      </c>
      <c r="E62" s="37">
        <f t="shared" si="2"/>
        <v>227.63278688524591</v>
      </c>
    </row>
    <row r="63" spans="1:5" ht="78.75" x14ac:dyDescent="0.25">
      <c r="A63" s="6" t="s">
        <v>371</v>
      </c>
      <c r="B63" s="8" t="s">
        <v>370</v>
      </c>
      <c r="C63" s="18">
        <f>C64</f>
        <v>60819</v>
      </c>
      <c r="D63" s="18">
        <f>D64</f>
        <v>81609.13</v>
      </c>
      <c r="E63" s="37">
        <f t="shared" si="2"/>
        <v>134.18361038491261</v>
      </c>
    </row>
    <row r="64" spans="1:5" ht="80.25" customHeight="1" x14ac:dyDescent="0.25">
      <c r="A64" s="6" t="s">
        <v>372</v>
      </c>
      <c r="B64" s="8" t="s">
        <v>373</v>
      </c>
      <c r="C64" s="18">
        <f>C65</f>
        <v>60819</v>
      </c>
      <c r="D64" s="30">
        <f>D65</f>
        <v>81609.13</v>
      </c>
      <c r="E64" s="37">
        <f t="shared" si="2"/>
        <v>134.18361038491261</v>
      </c>
    </row>
    <row r="65" spans="1:5" ht="94.5" x14ac:dyDescent="0.25">
      <c r="A65" s="4" t="s">
        <v>368</v>
      </c>
      <c r="B65" s="5" t="s">
        <v>369</v>
      </c>
      <c r="C65" s="17">
        <v>60819</v>
      </c>
      <c r="D65" s="31">
        <v>81609.13</v>
      </c>
      <c r="E65" s="37">
        <f t="shared" si="2"/>
        <v>134.18361038491261</v>
      </c>
    </row>
    <row r="66" spans="1:5" ht="31.5" x14ac:dyDescent="0.25">
      <c r="A66" s="2" t="s">
        <v>22</v>
      </c>
      <c r="B66" s="3" t="s">
        <v>134</v>
      </c>
      <c r="C66" s="16">
        <f>C67</f>
        <v>572000</v>
      </c>
      <c r="D66" s="16">
        <f>D67</f>
        <v>533783.05000000005</v>
      </c>
      <c r="E66" s="36">
        <f>D66/C66*100</f>
        <v>93.318715034965038</v>
      </c>
    </row>
    <row r="67" spans="1:5" ht="15.75" x14ac:dyDescent="0.25">
      <c r="A67" s="6" t="s">
        <v>71</v>
      </c>
      <c r="B67" s="7" t="s">
        <v>23</v>
      </c>
      <c r="C67" s="18">
        <f>C68+C69+C70+C71</f>
        <v>572000</v>
      </c>
      <c r="D67" s="18">
        <f>D68+D69+D70+D71</f>
        <v>533783.05000000005</v>
      </c>
      <c r="E67" s="36">
        <f t="shared" si="2"/>
        <v>93.318715034965038</v>
      </c>
    </row>
    <row r="68" spans="1:5" ht="68.25" customHeight="1" x14ac:dyDescent="0.25">
      <c r="A68" s="4" t="s">
        <v>219</v>
      </c>
      <c r="B68" s="5" t="s">
        <v>260</v>
      </c>
      <c r="C68" s="17">
        <v>114000</v>
      </c>
      <c r="D68" s="31">
        <v>188812.12</v>
      </c>
      <c r="E68" s="37">
        <f>D68/C68*100</f>
        <v>165.62466666666666</v>
      </c>
    </row>
    <row r="69" spans="1:5" ht="94.5" x14ac:dyDescent="0.25">
      <c r="A69" s="4" t="s">
        <v>220</v>
      </c>
      <c r="B69" s="5" t="s">
        <v>261</v>
      </c>
      <c r="C69" s="17">
        <v>56000</v>
      </c>
      <c r="D69" s="31">
        <v>3021.66</v>
      </c>
      <c r="E69" s="37">
        <f t="shared" ref="E69:E74" si="3">D69/C69*100</f>
        <v>5.3958214285714279</v>
      </c>
    </row>
    <row r="70" spans="1:5" ht="110.25" x14ac:dyDescent="0.25">
      <c r="A70" s="4" t="s">
        <v>221</v>
      </c>
      <c r="B70" s="5" t="s">
        <v>262</v>
      </c>
      <c r="C70" s="17">
        <v>76000</v>
      </c>
      <c r="D70" s="31">
        <v>84378.07</v>
      </c>
      <c r="E70" s="37">
        <f t="shared" si="3"/>
        <v>111.02377631578948</v>
      </c>
    </row>
    <row r="71" spans="1:5" ht="94.5" x14ac:dyDescent="0.25">
      <c r="A71" s="4" t="s">
        <v>222</v>
      </c>
      <c r="B71" s="5" t="s">
        <v>263</v>
      </c>
      <c r="C71" s="17">
        <v>326000</v>
      </c>
      <c r="D71" s="31">
        <v>257571.20000000001</v>
      </c>
      <c r="E71" s="37">
        <f t="shared" si="3"/>
        <v>79.009570552147252</v>
      </c>
    </row>
    <row r="72" spans="1:5" ht="36" customHeight="1" x14ac:dyDescent="0.25">
      <c r="A72" s="2" t="s">
        <v>24</v>
      </c>
      <c r="B72" s="3" t="s">
        <v>156</v>
      </c>
      <c r="C72" s="16">
        <f>C73+C80</f>
        <v>8928739</v>
      </c>
      <c r="D72" s="16">
        <f>D73+D80</f>
        <v>9031372.0800000001</v>
      </c>
      <c r="E72" s="36">
        <f t="shared" si="3"/>
        <v>101.14946892276726</v>
      </c>
    </row>
    <row r="73" spans="1:5" ht="15.75" x14ac:dyDescent="0.25">
      <c r="A73" s="6" t="s">
        <v>25</v>
      </c>
      <c r="B73" s="7" t="s">
        <v>26</v>
      </c>
      <c r="C73" s="18">
        <f>C77+C74</f>
        <v>8871460</v>
      </c>
      <c r="D73" s="18">
        <f>D77+D74</f>
        <v>8869460</v>
      </c>
      <c r="E73" s="36">
        <f>D73/C73*100</f>
        <v>99.977455796452901</v>
      </c>
    </row>
    <row r="74" spans="1:5" ht="15.75" x14ac:dyDescent="0.25">
      <c r="A74" s="6" t="s">
        <v>193</v>
      </c>
      <c r="B74" s="7" t="s">
        <v>168</v>
      </c>
      <c r="C74" s="18">
        <f>C75</f>
        <v>54000</v>
      </c>
      <c r="D74" s="18">
        <f>D75</f>
        <v>52000</v>
      </c>
      <c r="E74" s="36">
        <f t="shared" si="3"/>
        <v>96.296296296296291</v>
      </c>
    </row>
    <row r="75" spans="1:5" ht="47.25" x14ac:dyDescent="0.25">
      <c r="A75" s="6" t="s">
        <v>169</v>
      </c>
      <c r="B75" s="7" t="s">
        <v>170</v>
      </c>
      <c r="C75" s="18">
        <f>C76</f>
        <v>54000</v>
      </c>
      <c r="D75" s="18">
        <f>D76</f>
        <v>52000</v>
      </c>
      <c r="E75" s="36">
        <f>D75/C75*100</f>
        <v>96.296296296296291</v>
      </c>
    </row>
    <row r="76" spans="1:5" ht="63" x14ac:dyDescent="0.25">
      <c r="A76" s="4" t="s">
        <v>171</v>
      </c>
      <c r="B76" s="5" t="s">
        <v>264</v>
      </c>
      <c r="C76" s="17">
        <v>54000</v>
      </c>
      <c r="D76" s="31">
        <v>52000</v>
      </c>
      <c r="E76" s="37">
        <f t="shared" ref="E76:E83" si="4">D76/C76*100</f>
        <v>96.296296296296291</v>
      </c>
    </row>
    <row r="77" spans="1:5" ht="31.5" x14ac:dyDescent="0.25">
      <c r="A77" s="6" t="s">
        <v>27</v>
      </c>
      <c r="B77" s="7" t="s">
        <v>135</v>
      </c>
      <c r="C77" s="18">
        <f>C78</f>
        <v>8817460</v>
      </c>
      <c r="D77" s="18">
        <f>D78</f>
        <v>8817460</v>
      </c>
      <c r="E77" s="36">
        <f t="shared" si="4"/>
        <v>100</v>
      </c>
    </row>
    <row r="78" spans="1:5" ht="47.25" x14ac:dyDescent="0.25">
      <c r="A78" s="6" t="s">
        <v>28</v>
      </c>
      <c r="B78" s="7" t="s">
        <v>136</v>
      </c>
      <c r="C78" s="18">
        <f>C79</f>
        <v>8817460</v>
      </c>
      <c r="D78" s="18">
        <f>D79</f>
        <v>8817460</v>
      </c>
      <c r="E78" s="36">
        <f t="shared" si="4"/>
        <v>100</v>
      </c>
    </row>
    <row r="79" spans="1:5" ht="63" x14ac:dyDescent="0.25">
      <c r="A79" s="4" t="s">
        <v>29</v>
      </c>
      <c r="B79" s="5" t="s">
        <v>265</v>
      </c>
      <c r="C79" s="17">
        <v>8817460</v>
      </c>
      <c r="D79" s="31">
        <v>8817460</v>
      </c>
      <c r="E79" s="37">
        <f t="shared" si="4"/>
        <v>100</v>
      </c>
    </row>
    <row r="80" spans="1:5" ht="15.75" x14ac:dyDescent="0.25">
      <c r="A80" s="2" t="s">
        <v>75</v>
      </c>
      <c r="B80" s="3" t="s">
        <v>76</v>
      </c>
      <c r="C80" s="16">
        <f>C81</f>
        <v>57279</v>
      </c>
      <c r="D80" s="16">
        <f>D81+D85</f>
        <v>161912.08000000002</v>
      </c>
      <c r="E80" s="36">
        <f>D80/C80*100</f>
        <v>282.67267235810681</v>
      </c>
    </row>
    <row r="81" spans="1:5" ht="47.25" x14ac:dyDescent="0.25">
      <c r="A81" s="4" t="s">
        <v>77</v>
      </c>
      <c r="B81" s="7" t="s">
        <v>137</v>
      </c>
      <c r="C81" s="18">
        <f>C82</f>
        <v>57279</v>
      </c>
      <c r="D81" s="18">
        <f>D82</f>
        <v>83385.010000000009</v>
      </c>
      <c r="E81" s="36">
        <f t="shared" si="4"/>
        <v>145.57693046317149</v>
      </c>
    </row>
    <row r="82" spans="1:5" ht="47.25" x14ac:dyDescent="0.25">
      <c r="A82" s="4" t="s">
        <v>78</v>
      </c>
      <c r="B82" s="7" t="s">
        <v>80</v>
      </c>
      <c r="C82" s="18">
        <f>C83+C84</f>
        <v>57279</v>
      </c>
      <c r="D82" s="18">
        <f>D83+D84</f>
        <v>83385.010000000009</v>
      </c>
      <c r="E82" s="36">
        <f>D82/C82*100</f>
        <v>145.57693046317149</v>
      </c>
    </row>
    <row r="83" spans="1:5" ht="78.75" x14ac:dyDescent="0.25">
      <c r="A83" s="4" t="s">
        <v>79</v>
      </c>
      <c r="B83" s="5" t="s">
        <v>266</v>
      </c>
      <c r="C83" s="17">
        <v>57279</v>
      </c>
      <c r="D83" s="31">
        <v>46872.15</v>
      </c>
      <c r="E83" s="37">
        <f t="shared" si="4"/>
        <v>81.831299429110146</v>
      </c>
    </row>
    <row r="84" spans="1:5" ht="63" x14ac:dyDescent="0.25">
      <c r="A84" s="4" t="s">
        <v>440</v>
      </c>
      <c r="B84" s="5" t="s">
        <v>441</v>
      </c>
      <c r="C84" s="17">
        <v>0</v>
      </c>
      <c r="D84" s="31">
        <v>36512.86</v>
      </c>
      <c r="E84" s="37">
        <v>0</v>
      </c>
    </row>
    <row r="85" spans="1:5" ht="31.5" x14ac:dyDescent="0.25">
      <c r="A85" s="6" t="s">
        <v>379</v>
      </c>
      <c r="B85" s="7" t="s">
        <v>378</v>
      </c>
      <c r="C85" s="18">
        <f>C86</f>
        <v>0</v>
      </c>
      <c r="D85" s="18">
        <f>D86</f>
        <v>78527.070000000007</v>
      </c>
      <c r="E85" s="36">
        <v>0</v>
      </c>
    </row>
    <row r="86" spans="1:5" ht="31.5" x14ac:dyDescent="0.25">
      <c r="A86" s="6" t="s">
        <v>380</v>
      </c>
      <c r="B86" s="7" t="s">
        <v>381</v>
      </c>
      <c r="C86" s="18">
        <f>C87+C88+C89</f>
        <v>0</v>
      </c>
      <c r="D86" s="18">
        <f>D87+D88+D89</f>
        <v>78527.070000000007</v>
      </c>
      <c r="E86" s="36">
        <v>0</v>
      </c>
    </row>
    <row r="87" spans="1:5" ht="47.25" x14ac:dyDescent="0.25">
      <c r="A87" s="4" t="s">
        <v>374</v>
      </c>
      <c r="B87" s="5" t="s">
        <v>377</v>
      </c>
      <c r="C87" s="17">
        <v>0</v>
      </c>
      <c r="D87" s="31">
        <v>22480.03</v>
      </c>
      <c r="E87" s="37">
        <v>0</v>
      </c>
    </row>
    <row r="88" spans="1:5" ht="47.25" x14ac:dyDescent="0.25">
      <c r="A88" s="4" t="s">
        <v>375</v>
      </c>
      <c r="B88" s="5" t="s">
        <v>377</v>
      </c>
      <c r="C88" s="17">
        <v>0</v>
      </c>
      <c r="D88" s="31">
        <v>35899</v>
      </c>
      <c r="E88" s="37">
        <v>0</v>
      </c>
    </row>
    <row r="89" spans="1:5" ht="47.25" x14ac:dyDescent="0.25">
      <c r="A89" s="4" t="s">
        <v>376</v>
      </c>
      <c r="B89" s="5" t="s">
        <v>377</v>
      </c>
      <c r="C89" s="17">
        <v>0</v>
      </c>
      <c r="D89" s="31">
        <v>20148.04</v>
      </c>
      <c r="E89" s="37">
        <v>0</v>
      </c>
    </row>
    <row r="90" spans="1:5" ht="37.5" customHeight="1" x14ac:dyDescent="0.25">
      <c r="A90" s="2" t="s">
        <v>62</v>
      </c>
      <c r="B90" s="3" t="s">
        <v>157</v>
      </c>
      <c r="C90" s="16">
        <f>C91+C100</f>
        <v>10157666</v>
      </c>
      <c r="D90" s="16">
        <f>D91+D100</f>
        <v>10742613.380000001</v>
      </c>
      <c r="E90" s="36">
        <f t="shared" ref="E90:E93" si="5">D90/C90*100</f>
        <v>105.75867901149734</v>
      </c>
    </row>
    <row r="91" spans="1:5" ht="47.25" x14ac:dyDescent="0.25">
      <c r="A91" s="2" t="s">
        <v>63</v>
      </c>
      <c r="B91" s="3" t="s">
        <v>138</v>
      </c>
      <c r="C91" s="16">
        <f>C92+C96</f>
        <v>3486666</v>
      </c>
      <c r="D91" s="16">
        <f>D92+D96</f>
        <v>4071446.73</v>
      </c>
      <c r="E91" s="36">
        <f t="shared" si="5"/>
        <v>116.7719170692002</v>
      </c>
    </row>
    <row r="92" spans="1:5" ht="31.5" x14ac:dyDescent="0.25">
      <c r="A92" s="6" t="s">
        <v>30</v>
      </c>
      <c r="B92" s="7" t="s">
        <v>31</v>
      </c>
      <c r="C92" s="18">
        <f>C93+C94</f>
        <v>1161666</v>
      </c>
      <c r="D92" s="18">
        <f>D93+D94</f>
        <v>1680204.2999999998</v>
      </c>
      <c r="E92" s="36">
        <f t="shared" si="5"/>
        <v>144.63746894546279</v>
      </c>
    </row>
    <row r="93" spans="1:5" ht="94.5" x14ac:dyDescent="0.25">
      <c r="A93" s="4" t="s">
        <v>32</v>
      </c>
      <c r="B93" s="5" t="s">
        <v>267</v>
      </c>
      <c r="C93" s="17">
        <v>908666</v>
      </c>
      <c r="D93" s="31">
        <v>1384821.92</v>
      </c>
      <c r="E93" s="36">
        <f t="shared" si="5"/>
        <v>152.40164372827857</v>
      </c>
    </row>
    <row r="94" spans="1:5" ht="63" x14ac:dyDescent="0.25">
      <c r="A94" s="4" t="s">
        <v>33</v>
      </c>
      <c r="B94" s="5" t="s">
        <v>268</v>
      </c>
      <c r="C94" s="17">
        <v>253000</v>
      </c>
      <c r="D94" s="31">
        <v>295382.38</v>
      </c>
      <c r="E94" s="36">
        <f>D94/C94*100</f>
        <v>116.75192885375493</v>
      </c>
    </row>
    <row r="95" spans="1:5" ht="63" x14ac:dyDescent="0.25">
      <c r="A95" s="6" t="s">
        <v>139</v>
      </c>
      <c r="B95" s="8" t="s">
        <v>140</v>
      </c>
      <c r="C95" s="18">
        <f>C96</f>
        <v>2325000</v>
      </c>
      <c r="D95" s="18">
        <f>D96</f>
        <v>2391242.4300000002</v>
      </c>
      <c r="E95" s="36">
        <f t="shared" ref="E95:E96" si="6">D95/C95*100</f>
        <v>102.84913677419357</v>
      </c>
    </row>
    <row r="96" spans="1:5" ht="94.5" x14ac:dyDescent="0.25">
      <c r="A96" s="6" t="s">
        <v>115</v>
      </c>
      <c r="B96" s="8" t="s">
        <v>124</v>
      </c>
      <c r="C96" s="18">
        <f>C97+C99</f>
        <v>2325000</v>
      </c>
      <c r="D96" s="18">
        <f>D97+D99</f>
        <v>2391242.4300000002</v>
      </c>
      <c r="E96" s="36">
        <f t="shared" si="6"/>
        <v>102.84913677419357</v>
      </c>
    </row>
    <row r="97" spans="1:5" ht="111.75" customHeight="1" x14ac:dyDescent="0.25">
      <c r="A97" s="4" t="s">
        <v>114</v>
      </c>
      <c r="B97" s="12" t="s">
        <v>269</v>
      </c>
      <c r="C97" s="17">
        <v>350000</v>
      </c>
      <c r="D97" s="31">
        <v>416216.41</v>
      </c>
      <c r="E97" s="37">
        <f>D97/C97*100</f>
        <v>118.91897428571427</v>
      </c>
    </row>
    <row r="98" spans="1:5" ht="111.75" hidden="1" customHeight="1" x14ac:dyDescent="0.25">
      <c r="A98" s="4" t="s">
        <v>216</v>
      </c>
      <c r="B98" s="12" t="s">
        <v>217</v>
      </c>
      <c r="C98" s="17">
        <v>182249.53</v>
      </c>
      <c r="D98" s="31"/>
      <c r="E98" s="36">
        <f>D98/C98*100</f>
        <v>0</v>
      </c>
    </row>
    <row r="99" spans="1:5" ht="111.75" customHeight="1" x14ac:dyDescent="0.25">
      <c r="A99" s="4" t="s">
        <v>216</v>
      </c>
      <c r="B99" s="12" t="s">
        <v>270</v>
      </c>
      <c r="C99" s="17">
        <v>1975000</v>
      </c>
      <c r="D99" s="31">
        <v>1975026.02</v>
      </c>
      <c r="E99" s="37">
        <f t="shared" ref="E99:E102" si="7">D99/C99*100</f>
        <v>100.00131746835443</v>
      </c>
    </row>
    <row r="100" spans="1:5" ht="31.5" x14ac:dyDescent="0.25">
      <c r="A100" s="2" t="s">
        <v>172</v>
      </c>
      <c r="B100" s="13" t="s">
        <v>173</v>
      </c>
      <c r="C100" s="16">
        <f>C101</f>
        <v>6671000</v>
      </c>
      <c r="D100" s="16">
        <f>D101</f>
        <v>6671166.6500000004</v>
      </c>
      <c r="E100" s="36">
        <f t="shared" si="7"/>
        <v>100.00249812621796</v>
      </c>
    </row>
    <row r="101" spans="1:5" ht="47.25" x14ac:dyDescent="0.25">
      <c r="A101" s="6" t="s">
        <v>174</v>
      </c>
      <c r="B101" s="8" t="s">
        <v>201</v>
      </c>
      <c r="C101" s="18">
        <f>C102</f>
        <v>6671000</v>
      </c>
      <c r="D101" s="18">
        <f>D102</f>
        <v>6671166.6500000004</v>
      </c>
      <c r="E101" s="36">
        <f t="shared" si="7"/>
        <v>100.00249812621796</v>
      </c>
    </row>
    <row r="102" spans="1:5" ht="63" x14ac:dyDescent="0.25">
      <c r="A102" s="4" t="s">
        <v>175</v>
      </c>
      <c r="B102" s="12" t="s">
        <v>271</v>
      </c>
      <c r="C102" s="17">
        <v>6671000</v>
      </c>
      <c r="D102" s="31">
        <v>6671166.6500000004</v>
      </c>
      <c r="E102" s="36">
        <f t="shared" si="7"/>
        <v>100.00249812621796</v>
      </c>
    </row>
    <row r="103" spans="1:5" ht="24.75" customHeight="1" x14ac:dyDescent="0.25">
      <c r="A103" s="2" t="s">
        <v>34</v>
      </c>
      <c r="B103" s="21" t="s">
        <v>141</v>
      </c>
      <c r="C103" s="16">
        <f>SUM(C104:C131)</f>
        <v>3458769</v>
      </c>
      <c r="D103" s="16">
        <f>SUM(D104:D131)</f>
        <v>3480949.7</v>
      </c>
      <c r="E103" s="36">
        <f>D103/C103*100</f>
        <v>100.64128885161165</v>
      </c>
    </row>
    <row r="104" spans="1:5" ht="129.75" customHeight="1" x14ac:dyDescent="0.25">
      <c r="A104" s="4" t="s">
        <v>382</v>
      </c>
      <c r="B104" s="34" t="s">
        <v>383</v>
      </c>
      <c r="C104" s="17">
        <v>1200</v>
      </c>
      <c r="D104" s="31">
        <v>1300</v>
      </c>
      <c r="E104" s="36">
        <f>D104/C104*100</f>
        <v>108.33333333333333</v>
      </c>
    </row>
    <row r="105" spans="1:5" ht="126" x14ac:dyDescent="0.25">
      <c r="A105" s="4" t="s">
        <v>272</v>
      </c>
      <c r="B105" s="5" t="s">
        <v>273</v>
      </c>
      <c r="C105" s="17">
        <v>5000</v>
      </c>
      <c r="D105" s="31">
        <v>5000</v>
      </c>
      <c r="E105" s="37">
        <f>D105/C105*100</f>
        <v>100</v>
      </c>
    </row>
    <row r="106" spans="1:5" ht="141.75" x14ac:dyDescent="0.25">
      <c r="A106" s="4" t="s">
        <v>274</v>
      </c>
      <c r="B106" s="5" t="s">
        <v>275</v>
      </c>
      <c r="C106" s="17">
        <v>1</v>
      </c>
      <c r="D106" s="31">
        <v>1.07</v>
      </c>
      <c r="E106" s="37">
        <f t="shared" ref="E106" si="8">D106/C106*100</f>
        <v>107</v>
      </c>
    </row>
    <row r="107" spans="1:5" ht="110.25" x14ac:dyDescent="0.25">
      <c r="A107" s="4" t="s">
        <v>276</v>
      </c>
      <c r="B107" s="5" t="s">
        <v>277</v>
      </c>
      <c r="C107" s="17">
        <v>10667</v>
      </c>
      <c r="D107" s="31">
        <v>10000</v>
      </c>
      <c r="E107" s="37">
        <f>D107/C107*100</f>
        <v>93.747070404049865</v>
      </c>
    </row>
    <row r="108" spans="1:5" ht="157.5" x14ac:dyDescent="0.25">
      <c r="A108" s="14" t="s">
        <v>447</v>
      </c>
      <c r="B108" s="15" t="s">
        <v>448</v>
      </c>
      <c r="C108" s="19">
        <v>0</v>
      </c>
      <c r="D108" s="31">
        <v>2500</v>
      </c>
      <c r="E108" s="37">
        <v>0</v>
      </c>
    </row>
    <row r="109" spans="1:5" ht="106.5" customHeight="1" x14ac:dyDescent="0.25">
      <c r="A109" s="39" t="s">
        <v>449</v>
      </c>
      <c r="B109" s="40" t="s">
        <v>450</v>
      </c>
      <c r="C109" s="19">
        <v>750</v>
      </c>
      <c r="D109" s="31">
        <v>750</v>
      </c>
      <c r="E109" s="37">
        <f>D109/C109*100</f>
        <v>100</v>
      </c>
    </row>
    <row r="110" spans="1:5" ht="173.25" x14ac:dyDescent="0.25">
      <c r="A110" s="4" t="s">
        <v>278</v>
      </c>
      <c r="B110" s="5" t="s">
        <v>279</v>
      </c>
      <c r="C110" s="17">
        <v>769</v>
      </c>
      <c r="D110" s="31">
        <v>768.4</v>
      </c>
      <c r="E110" s="37">
        <f t="shared" ref="E110" si="9">D110/C110*100</f>
        <v>99.921976592977884</v>
      </c>
    </row>
    <row r="111" spans="1:5" ht="204.75" x14ac:dyDescent="0.25">
      <c r="A111" s="4" t="s">
        <v>280</v>
      </c>
      <c r="B111" s="5" t="s">
        <v>281</v>
      </c>
      <c r="C111" s="17">
        <v>2000</v>
      </c>
      <c r="D111" s="31">
        <v>2000</v>
      </c>
      <c r="E111" s="37">
        <f>D111/C111*100</f>
        <v>100</v>
      </c>
    </row>
    <row r="112" spans="1:5" ht="126" x14ac:dyDescent="0.25">
      <c r="A112" s="4" t="s">
        <v>282</v>
      </c>
      <c r="B112" s="5" t="s">
        <v>283</v>
      </c>
      <c r="C112" s="17">
        <v>37316</v>
      </c>
      <c r="D112" s="31">
        <v>41437.480000000003</v>
      </c>
      <c r="E112" s="37">
        <f t="shared" ref="E112:E113" si="10">D112/C112*100</f>
        <v>111.04480651731161</v>
      </c>
    </row>
    <row r="113" spans="1:5" ht="110.25" x14ac:dyDescent="0.25">
      <c r="A113" s="4" t="s">
        <v>284</v>
      </c>
      <c r="B113" s="5" t="s">
        <v>285</v>
      </c>
      <c r="C113" s="17">
        <v>10450</v>
      </c>
      <c r="D113" s="31">
        <v>10450</v>
      </c>
      <c r="E113" s="37">
        <f t="shared" si="10"/>
        <v>100</v>
      </c>
    </row>
    <row r="114" spans="1:5" ht="126" x14ac:dyDescent="0.25">
      <c r="A114" s="4" t="s">
        <v>286</v>
      </c>
      <c r="B114" s="5" t="s">
        <v>287</v>
      </c>
      <c r="C114" s="17">
        <v>9912</v>
      </c>
      <c r="D114" s="31">
        <v>9662.2800000000007</v>
      </c>
      <c r="E114" s="37">
        <f>D114/C114*100</f>
        <v>97.480629539951579</v>
      </c>
    </row>
    <row r="115" spans="1:5" ht="110.25" x14ac:dyDescent="0.25">
      <c r="A115" s="4" t="s">
        <v>288</v>
      </c>
      <c r="B115" s="5" t="s">
        <v>289</v>
      </c>
      <c r="C115" s="17">
        <v>3000</v>
      </c>
      <c r="D115" s="31">
        <v>3077.47</v>
      </c>
      <c r="E115" s="37">
        <f t="shared" ref="E115" si="11">D115/C115*100</f>
        <v>102.58233333333334</v>
      </c>
    </row>
    <row r="116" spans="1:5" ht="141.75" x14ac:dyDescent="0.25">
      <c r="A116" s="4" t="s">
        <v>290</v>
      </c>
      <c r="B116" s="5" t="s">
        <v>291</v>
      </c>
      <c r="C116" s="17">
        <v>1000</v>
      </c>
      <c r="D116" s="31">
        <v>1000</v>
      </c>
      <c r="E116" s="37">
        <f>D116/C116*100</f>
        <v>100</v>
      </c>
    </row>
    <row r="117" spans="1:5" ht="94.5" x14ac:dyDescent="0.25">
      <c r="A117" s="4" t="s">
        <v>176</v>
      </c>
      <c r="B117" s="5" t="s">
        <v>177</v>
      </c>
      <c r="C117" s="17">
        <v>3000</v>
      </c>
      <c r="D117" s="31">
        <v>3000</v>
      </c>
      <c r="E117" s="37">
        <f t="shared" ref="E117" si="12">D117/C117*100</f>
        <v>100</v>
      </c>
    </row>
    <row r="118" spans="1:5" ht="141.75" x14ac:dyDescent="0.25">
      <c r="A118" s="4" t="s">
        <v>292</v>
      </c>
      <c r="B118" s="5" t="s">
        <v>293</v>
      </c>
      <c r="C118" s="17">
        <v>250</v>
      </c>
      <c r="D118" s="31">
        <v>246.77</v>
      </c>
      <c r="E118" s="37">
        <f>D118/C118*100</f>
        <v>98.708000000000013</v>
      </c>
    </row>
    <row r="119" spans="1:5" ht="126" x14ac:dyDescent="0.25">
      <c r="A119" s="4" t="s">
        <v>294</v>
      </c>
      <c r="B119" s="5" t="s">
        <v>295</v>
      </c>
      <c r="C119" s="17">
        <v>4750</v>
      </c>
      <c r="D119" s="31">
        <v>5000</v>
      </c>
      <c r="E119" s="37">
        <f t="shared" ref="E119:E120" si="13">D119/C119*100</f>
        <v>105.26315789473684</v>
      </c>
    </row>
    <row r="120" spans="1:5" ht="157.5" x14ac:dyDescent="0.25">
      <c r="A120" s="4" t="s">
        <v>296</v>
      </c>
      <c r="B120" s="5" t="s">
        <v>297</v>
      </c>
      <c r="C120" s="17">
        <v>450</v>
      </c>
      <c r="D120" s="31">
        <v>750</v>
      </c>
      <c r="E120" s="37">
        <f t="shared" si="13"/>
        <v>166.66666666666669</v>
      </c>
    </row>
    <row r="121" spans="1:5" ht="157.5" x14ac:dyDescent="0.25">
      <c r="A121" s="4" t="s">
        <v>298</v>
      </c>
      <c r="B121" s="5" t="s">
        <v>299</v>
      </c>
      <c r="C121" s="17">
        <v>500</v>
      </c>
      <c r="D121" s="31">
        <v>1487.63</v>
      </c>
      <c r="E121" s="37">
        <f t="shared" ref="E121" si="14">D121/C121*100</f>
        <v>297.52600000000001</v>
      </c>
    </row>
    <row r="122" spans="1:5" ht="173.25" x14ac:dyDescent="0.25">
      <c r="A122" s="4" t="s">
        <v>300</v>
      </c>
      <c r="B122" s="5" t="s">
        <v>301</v>
      </c>
      <c r="C122" s="17">
        <v>54299</v>
      </c>
      <c r="D122" s="31">
        <v>54298.83</v>
      </c>
      <c r="E122" s="37">
        <f>D122/C122*100</f>
        <v>99.999686918727789</v>
      </c>
    </row>
    <row r="123" spans="1:5" ht="110.25" x14ac:dyDescent="0.25">
      <c r="A123" s="4" t="s">
        <v>302</v>
      </c>
      <c r="B123" s="5" t="s">
        <v>303</v>
      </c>
      <c r="C123" s="17">
        <v>750</v>
      </c>
      <c r="D123" s="31">
        <v>750</v>
      </c>
      <c r="E123" s="37">
        <f t="shared" ref="E123" si="15">D123/C123*100</f>
        <v>100</v>
      </c>
    </row>
    <row r="124" spans="1:5" ht="204.75" x14ac:dyDescent="0.25">
      <c r="A124" s="4" t="s">
        <v>304</v>
      </c>
      <c r="B124" s="5" t="s">
        <v>305</v>
      </c>
      <c r="C124" s="17">
        <v>0</v>
      </c>
      <c r="D124" s="31">
        <v>2500</v>
      </c>
      <c r="E124" s="37">
        <v>0</v>
      </c>
    </row>
    <row r="125" spans="1:5" ht="110.25" x14ac:dyDescent="0.25">
      <c r="A125" s="4" t="s">
        <v>306</v>
      </c>
      <c r="B125" s="5" t="s">
        <v>307</v>
      </c>
      <c r="C125" s="17">
        <v>150</v>
      </c>
      <c r="D125" s="31">
        <v>300</v>
      </c>
      <c r="E125" s="37">
        <f>D125/C125*100</f>
        <v>200</v>
      </c>
    </row>
    <row r="126" spans="1:5" ht="94.5" x14ac:dyDescent="0.25">
      <c r="A126" s="4" t="s">
        <v>308</v>
      </c>
      <c r="B126" s="5" t="s">
        <v>309</v>
      </c>
      <c r="C126" s="17">
        <v>250</v>
      </c>
      <c r="D126" s="31">
        <v>250</v>
      </c>
      <c r="E126" s="37">
        <f t="shared" ref="E126" si="16">D126/C126*100</f>
        <v>100</v>
      </c>
    </row>
    <row r="127" spans="1:5" ht="110.25" x14ac:dyDescent="0.25">
      <c r="A127" s="4" t="s">
        <v>419</v>
      </c>
      <c r="B127" s="5" t="s">
        <v>420</v>
      </c>
      <c r="C127" s="17">
        <v>4500</v>
      </c>
      <c r="D127" s="31">
        <v>5250</v>
      </c>
      <c r="E127" s="37">
        <v>0</v>
      </c>
    </row>
    <row r="128" spans="1:5" ht="126" x14ac:dyDescent="0.25">
      <c r="A128" s="4" t="s">
        <v>310</v>
      </c>
      <c r="B128" s="5" t="s">
        <v>311</v>
      </c>
      <c r="C128" s="17">
        <v>1902</v>
      </c>
      <c r="D128" s="31">
        <v>1851.41</v>
      </c>
      <c r="E128" s="37">
        <f t="shared" ref="E128:E130" si="17">D128/C128*100</f>
        <v>97.340168243953741</v>
      </c>
    </row>
    <row r="129" spans="1:5" ht="110.25" x14ac:dyDescent="0.25">
      <c r="A129" s="4" t="s">
        <v>312</v>
      </c>
      <c r="B129" s="5" t="s">
        <v>313</v>
      </c>
      <c r="C129" s="17">
        <v>40903</v>
      </c>
      <c r="D129" s="31">
        <v>35754.53</v>
      </c>
      <c r="E129" s="37">
        <f t="shared" si="17"/>
        <v>87.412977043248659</v>
      </c>
    </row>
    <row r="130" spans="1:5" ht="84.75" customHeight="1" x14ac:dyDescent="0.25">
      <c r="A130" s="4" t="s">
        <v>442</v>
      </c>
      <c r="B130" s="5" t="s">
        <v>443</v>
      </c>
      <c r="C130" s="17">
        <v>2705000</v>
      </c>
      <c r="D130" s="31">
        <v>2705388.21</v>
      </c>
      <c r="E130" s="37">
        <f t="shared" si="17"/>
        <v>100.01435157116451</v>
      </c>
    </row>
    <row r="131" spans="1:5" ht="126" x14ac:dyDescent="0.25">
      <c r="A131" s="4" t="s">
        <v>318</v>
      </c>
      <c r="B131" s="5" t="s">
        <v>178</v>
      </c>
      <c r="C131" s="17">
        <v>560000</v>
      </c>
      <c r="D131" s="31">
        <v>576175.62</v>
      </c>
      <c r="E131" s="37">
        <f t="shared" ref="E131:E203" si="18">D131/C131*100</f>
        <v>102.88850357142859</v>
      </c>
    </row>
    <row r="132" spans="1:5" ht="15.75" x14ac:dyDescent="0.25">
      <c r="A132" s="2" t="s">
        <v>384</v>
      </c>
      <c r="B132" s="3" t="s">
        <v>385</v>
      </c>
      <c r="C132" s="16">
        <f t="shared" ref="C132:D134" si="19">C133</f>
        <v>58962</v>
      </c>
      <c r="D132" s="16">
        <f t="shared" si="19"/>
        <v>53187.76</v>
      </c>
      <c r="E132" s="37">
        <f t="shared" si="18"/>
        <v>90.206845086665993</v>
      </c>
    </row>
    <row r="133" spans="1:5" ht="15.75" x14ac:dyDescent="0.25">
      <c r="A133" s="6" t="s">
        <v>386</v>
      </c>
      <c r="B133" s="7" t="s">
        <v>387</v>
      </c>
      <c r="C133" s="18">
        <f t="shared" si="19"/>
        <v>58962</v>
      </c>
      <c r="D133" s="18">
        <f t="shared" si="19"/>
        <v>53187.76</v>
      </c>
      <c r="E133" s="37">
        <f t="shared" si="18"/>
        <v>90.206845086665993</v>
      </c>
    </row>
    <row r="134" spans="1:5" ht="31.5" x14ac:dyDescent="0.25">
      <c r="A134" s="6" t="s">
        <v>389</v>
      </c>
      <c r="B134" s="7" t="s">
        <v>388</v>
      </c>
      <c r="C134" s="18">
        <f t="shared" si="19"/>
        <v>58962</v>
      </c>
      <c r="D134" s="18">
        <f>D135</f>
        <v>53187.76</v>
      </c>
      <c r="E134" s="37">
        <f t="shared" si="18"/>
        <v>90.206845086665993</v>
      </c>
    </row>
    <row r="135" spans="1:5" ht="15.75" x14ac:dyDescent="0.25">
      <c r="A135" s="4" t="s">
        <v>390</v>
      </c>
      <c r="B135" s="5" t="s">
        <v>391</v>
      </c>
      <c r="C135" s="17">
        <v>58962</v>
      </c>
      <c r="D135" s="31">
        <v>53187.76</v>
      </c>
      <c r="E135" s="37">
        <f t="shared" si="18"/>
        <v>90.206845086665993</v>
      </c>
    </row>
    <row r="136" spans="1:5" ht="15.75" x14ac:dyDescent="0.25">
      <c r="A136" s="2" t="s">
        <v>35</v>
      </c>
      <c r="B136" s="3" t="s">
        <v>165</v>
      </c>
      <c r="C136" s="24">
        <f>C137</f>
        <v>1268676347.4200001</v>
      </c>
      <c r="D136" s="24">
        <f>D137+D237+D240</f>
        <v>1267678488.1700003</v>
      </c>
      <c r="E136" s="36">
        <f t="shared" si="18"/>
        <v>99.921346429132299</v>
      </c>
    </row>
    <row r="137" spans="1:5" ht="47.25" x14ac:dyDescent="0.25">
      <c r="A137" s="2" t="s">
        <v>36</v>
      </c>
      <c r="B137" s="3" t="s">
        <v>142</v>
      </c>
      <c r="C137" s="16">
        <f>C138+C153+C178+C222</f>
        <v>1268676347.4200001</v>
      </c>
      <c r="D137" s="16">
        <f>D138+D153+D178+D222</f>
        <v>1267759563.9300003</v>
      </c>
      <c r="E137" s="36">
        <f>D137/C137*100</f>
        <v>99.927737007798385</v>
      </c>
    </row>
    <row r="138" spans="1:5" ht="31.5" x14ac:dyDescent="0.25">
      <c r="A138" s="2" t="s">
        <v>81</v>
      </c>
      <c r="B138" s="3" t="s">
        <v>143</v>
      </c>
      <c r="C138" s="16">
        <f>C139+C149</f>
        <v>299976558</v>
      </c>
      <c r="D138" s="16">
        <f>D139+D149</f>
        <v>299976558</v>
      </c>
      <c r="E138" s="36">
        <f t="shared" si="18"/>
        <v>100</v>
      </c>
    </row>
    <row r="139" spans="1:5" ht="15.75" x14ac:dyDescent="0.25">
      <c r="A139" s="6" t="s">
        <v>82</v>
      </c>
      <c r="B139" s="7" t="s">
        <v>37</v>
      </c>
      <c r="C139" s="18">
        <f>C140</f>
        <v>246152000</v>
      </c>
      <c r="D139" s="18">
        <f>D140</f>
        <v>246152000</v>
      </c>
      <c r="E139" s="36">
        <f t="shared" si="18"/>
        <v>100</v>
      </c>
    </row>
    <row r="140" spans="1:5" ht="47.25" x14ac:dyDescent="0.25">
      <c r="A140" s="4" t="s">
        <v>83</v>
      </c>
      <c r="B140" s="5" t="s">
        <v>144</v>
      </c>
      <c r="C140" s="17">
        <v>246152000</v>
      </c>
      <c r="D140" s="31">
        <v>246152000</v>
      </c>
      <c r="E140" s="37">
        <f t="shared" si="18"/>
        <v>100</v>
      </c>
    </row>
    <row r="141" spans="1:5" ht="15.75" hidden="1" x14ac:dyDescent="0.25">
      <c r="A141" s="6" t="s">
        <v>119</v>
      </c>
      <c r="B141" s="22" t="s">
        <v>72</v>
      </c>
      <c r="C141" s="18"/>
      <c r="D141" s="30"/>
      <c r="E141" s="36" t="e">
        <f t="shared" si="18"/>
        <v>#DIV/0!</v>
      </c>
    </row>
    <row r="142" spans="1:5" ht="15.75" hidden="1" x14ac:dyDescent="0.25">
      <c r="A142" s="6" t="s">
        <v>121</v>
      </c>
      <c r="B142" s="7" t="s">
        <v>38</v>
      </c>
      <c r="C142" s="18"/>
      <c r="D142" s="30"/>
      <c r="E142" s="36" t="e">
        <f t="shared" si="18"/>
        <v>#DIV/0!</v>
      </c>
    </row>
    <row r="143" spans="1:5" ht="47.25" hidden="1" x14ac:dyDescent="0.25">
      <c r="A143" s="4" t="s">
        <v>120</v>
      </c>
      <c r="B143" s="5" t="s">
        <v>39</v>
      </c>
      <c r="C143" s="17"/>
      <c r="D143" s="30"/>
      <c r="E143" s="36" t="e">
        <f t="shared" si="18"/>
        <v>#DIV/0!</v>
      </c>
    </row>
    <row r="144" spans="1:5" ht="15.75" hidden="1" x14ac:dyDescent="0.25">
      <c r="A144" s="6" t="s">
        <v>202</v>
      </c>
      <c r="B144" s="7" t="s">
        <v>38</v>
      </c>
      <c r="C144" s="17">
        <f>SUM(C145:C148)</f>
        <v>59251130</v>
      </c>
      <c r="D144" s="30"/>
      <c r="E144" s="36">
        <f t="shared" si="18"/>
        <v>0</v>
      </c>
    </row>
    <row r="145" spans="1:5" ht="47.25" hidden="1" x14ac:dyDescent="0.25">
      <c r="A145" s="4" t="s">
        <v>205</v>
      </c>
      <c r="B145" s="5" t="s">
        <v>39</v>
      </c>
      <c r="C145" s="17">
        <v>35372243</v>
      </c>
      <c r="D145" s="30"/>
      <c r="E145" s="36">
        <f t="shared" si="18"/>
        <v>0</v>
      </c>
    </row>
    <row r="146" spans="1:5" ht="47.25" hidden="1" x14ac:dyDescent="0.25">
      <c r="A146" s="4" t="s">
        <v>203</v>
      </c>
      <c r="B146" s="5" t="s">
        <v>204</v>
      </c>
      <c r="C146" s="17">
        <v>20000000</v>
      </c>
      <c r="D146" s="30"/>
      <c r="E146" s="36">
        <f t="shared" si="18"/>
        <v>0</v>
      </c>
    </row>
    <row r="147" spans="1:5" ht="47.25" hidden="1" x14ac:dyDescent="0.25">
      <c r="A147" s="4" t="s">
        <v>206</v>
      </c>
      <c r="B147" s="5" t="s">
        <v>207</v>
      </c>
      <c r="C147" s="17">
        <v>260000</v>
      </c>
      <c r="D147" s="30"/>
      <c r="E147" s="36">
        <f t="shared" si="18"/>
        <v>0</v>
      </c>
    </row>
    <row r="148" spans="1:5" ht="47.25" hidden="1" x14ac:dyDescent="0.25">
      <c r="A148" s="4" t="s">
        <v>214</v>
      </c>
      <c r="B148" s="5" t="s">
        <v>215</v>
      </c>
      <c r="C148" s="17">
        <v>3618887</v>
      </c>
      <c r="D148" s="30"/>
      <c r="E148" s="36">
        <f t="shared" si="18"/>
        <v>0</v>
      </c>
    </row>
    <row r="149" spans="1:5" ht="31.5" x14ac:dyDescent="0.25">
      <c r="A149" s="6" t="s">
        <v>121</v>
      </c>
      <c r="B149" s="7" t="s">
        <v>229</v>
      </c>
      <c r="C149" s="18">
        <f>C152+C151+C150</f>
        <v>53824558</v>
      </c>
      <c r="D149" s="18">
        <f>D152+D151+D150</f>
        <v>53824558</v>
      </c>
      <c r="E149" s="36">
        <f t="shared" si="18"/>
        <v>100</v>
      </c>
    </row>
    <row r="150" spans="1:5" ht="47.25" x14ac:dyDescent="0.25">
      <c r="A150" s="4" t="s">
        <v>214</v>
      </c>
      <c r="B150" s="5" t="s">
        <v>215</v>
      </c>
      <c r="C150" s="17">
        <v>1028614</v>
      </c>
      <c r="D150" s="17">
        <v>1028614</v>
      </c>
      <c r="E150" s="36">
        <f t="shared" si="18"/>
        <v>100</v>
      </c>
    </row>
    <row r="151" spans="1:5" ht="47.25" x14ac:dyDescent="0.25">
      <c r="A151" s="4" t="s">
        <v>343</v>
      </c>
      <c r="B151" s="5" t="s">
        <v>344</v>
      </c>
      <c r="C151" s="17">
        <v>51821823</v>
      </c>
      <c r="D151" s="31">
        <v>51821823</v>
      </c>
      <c r="E151" s="37">
        <f t="shared" si="18"/>
        <v>100</v>
      </c>
    </row>
    <row r="152" spans="1:5" ht="47.25" x14ac:dyDescent="0.25">
      <c r="A152" s="4" t="s">
        <v>230</v>
      </c>
      <c r="B152" s="5" t="s">
        <v>238</v>
      </c>
      <c r="C152" s="17">
        <v>974121</v>
      </c>
      <c r="D152" s="31">
        <v>974121</v>
      </c>
      <c r="E152" s="37">
        <f t="shared" si="18"/>
        <v>100</v>
      </c>
    </row>
    <row r="153" spans="1:5" ht="31.5" x14ac:dyDescent="0.25">
      <c r="A153" s="2" t="s">
        <v>113</v>
      </c>
      <c r="B153" s="3" t="s">
        <v>145</v>
      </c>
      <c r="C153" s="35">
        <f>C154+C163+C166+C157+C160</f>
        <v>97476832</v>
      </c>
      <c r="D153" s="35">
        <f>D154+D163+D166+D157+D160</f>
        <v>97158022.400000006</v>
      </c>
      <c r="E153" s="36">
        <f t="shared" si="18"/>
        <v>99.672938078250226</v>
      </c>
    </row>
    <row r="154" spans="1:5" ht="63" x14ac:dyDescent="0.25">
      <c r="A154" s="7" t="s">
        <v>118</v>
      </c>
      <c r="B154" s="7" t="s">
        <v>40</v>
      </c>
      <c r="C154" s="18">
        <f>C155</f>
        <v>40874828</v>
      </c>
      <c r="D154" s="18">
        <f>D155</f>
        <v>40556021.609999999</v>
      </c>
      <c r="E154" s="36">
        <f t="shared" si="18"/>
        <v>99.220042247027934</v>
      </c>
    </row>
    <row r="155" spans="1:5" ht="63" x14ac:dyDescent="0.25">
      <c r="A155" s="7" t="s">
        <v>117</v>
      </c>
      <c r="B155" s="7" t="s">
        <v>41</v>
      </c>
      <c r="C155" s="18">
        <f>C156</f>
        <v>40874828</v>
      </c>
      <c r="D155" s="18">
        <f>D156</f>
        <v>40556021.609999999</v>
      </c>
      <c r="E155" s="36">
        <f t="shared" si="18"/>
        <v>99.220042247027934</v>
      </c>
    </row>
    <row r="156" spans="1:5" ht="78.75" x14ac:dyDescent="0.25">
      <c r="A156" s="5" t="s">
        <v>314</v>
      </c>
      <c r="B156" s="5" t="s">
        <v>41</v>
      </c>
      <c r="C156" s="17">
        <v>40874828</v>
      </c>
      <c r="D156" s="31">
        <v>40556021.609999999</v>
      </c>
      <c r="E156" s="37">
        <f t="shared" si="18"/>
        <v>99.220042247027934</v>
      </c>
    </row>
    <row r="157" spans="1:5" ht="15.75" x14ac:dyDescent="0.25">
      <c r="A157" s="7" t="s">
        <v>337</v>
      </c>
      <c r="B157" s="7" t="s">
        <v>338</v>
      </c>
      <c r="C157" s="18">
        <f>C158</f>
        <v>3424658</v>
      </c>
      <c r="D157" s="18">
        <f>D158</f>
        <v>3424656.47</v>
      </c>
      <c r="E157" s="36">
        <f t="shared" si="18"/>
        <v>99.999955324006081</v>
      </c>
    </row>
    <row r="158" spans="1:5" ht="31.5" x14ac:dyDescent="0.25">
      <c r="A158" s="7" t="s">
        <v>336</v>
      </c>
      <c r="B158" s="7" t="s">
        <v>339</v>
      </c>
      <c r="C158" s="18">
        <f>C159</f>
        <v>3424658</v>
      </c>
      <c r="D158" s="18">
        <f>D159</f>
        <v>3424656.47</v>
      </c>
      <c r="E158" s="36">
        <f t="shared" si="18"/>
        <v>99.999955324006081</v>
      </c>
    </row>
    <row r="159" spans="1:5" ht="31.5" x14ac:dyDescent="0.25">
      <c r="A159" s="5" t="s">
        <v>340</v>
      </c>
      <c r="B159" s="5" t="s">
        <v>339</v>
      </c>
      <c r="C159" s="17">
        <v>3424658</v>
      </c>
      <c r="D159" s="31">
        <v>3424656.47</v>
      </c>
      <c r="E159" s="37">
        <f t="shared" si="18"/>
        <v>99.999955324006081</v>
      </c>
    </row>
    <row r="160" spans="1:5" ht="47.25" customHeight="1" x14ac:dyDescent="0.25">
      <c r="A160" s="7" t="s">
        <v>422</v>
      </c>
      <c r="B160" s="7" t="s">
        <v>421</v>
      </c>
      <c r="C160" s="18">
        <f>C161</f>
        <v>1018346</v>
      </c>
      <c r="D160" s="30">
        <f>D161</f>
        <v>1018346</v>
      </c>
      <c r="E160" s="36">
        <f>D160/C160*100</f>
        <v>100</v>
      </c>
    </row>
    <row r="161" spans="1:5" ht="78.75" x14ac:dyDescent="0.25">
      <c r="A161" s="7" t="s">
        <v>423</v>
      </c>
      <c r="B161" s="7" t="s">
        <v>424</v>
      </c>
      <c r="C161" s="18">
        <f>C162</f>
        <v>1018346</v>
      </c>
      <c r="D161" s="30">
        <f>D162</f>
        <v>1018346</v>
      </c>
      <c r="E161" s="36">
        <f t="shared" ref="E161:E162" si="20">D161/C161*100</f>
        <v>100</v>
      </c>
    </row>
    <row r="162" spans="1:5" ht="78.75" x14ac:dyDescent="0.25">
      <c r="A162" s="5" t="s">
        <v>425</v>
      </c>
      <c r="B162" s="5" t="s">
        <v>424</v>
      </c>
      <c r="C162" s="17">
        <v>1018346</v>
      </c>
      <c r="D162" s="31">
        <v>1018346</v>
      </c>
      <c r="E162" s="36">
        <f t="shared" si="20"/>
        <v>100</v>
      </c>
    </row>
    <row r="163" spans="1:5" ht="31.5" x14ac:dyDescent="0.25">
      <c r="A163" s="7" t="s">
        <v>189</v>
      </c>
      <c r="B163" s="7" t="s">
        <v>194</v>
      </c>
      <c r="C163" s="18">
        <f>C164</f>
        <v>30812</v>
      </c>
      <c r="D163" s="18">
        <f>D164</f>
        <v>30811.13</v>
      </c>
      <c r="E163" s="36">
        <f t="shared" si="18"/>
        <v>99.997176424769577</v>
      </c>
    </row>
    <row r="164" spans="1:5" ht="47.25" x14ac:dyDescent="0.25">
      <c r="A164" s="7" t="s">
        <v>190</v>
      </c>
      <c r="B164" s="7" t="s">
        <v>195</v>
      </c>
      <c r="C164" s="18">
        <f>C165</f>
        <v>30812</v>
      </c>
      <c r="D164" s="18">
        <f>D165</f>
        <v>30811.13</v>
      </c>
      <c r="E164" s="36">
        <f t="shared" si="18"/>
        <v>99.997176424769577</v>
      </c>
    </row>
    <row r="165" spans="1:5" ht="47.25" x14ac:dyDescent="0.25">
      <c r="A165" s="5" t="s">
        <v>191</v>
      </c>
      <c r="B165" s="5" t="s">
        <v>195</v>
      </c>
      <c r="C165" s="17">
        <v>30812</v>
      </c>
      <c r="D165" s="31">
        <v>30811.13</v>
      </c>
      <c r="E165" s="37">
        <f t="shared" si="18"/>
        <v>99.997176424769577</v>
      </c>
    </row>
    <row r="166" spans="1:5" ht="15.75" x14ac:dyDescent="0.25">
      <c r="A166" s="7" t="s">
        <v>84</v>
      </c>
      <c r="B166" s="7" t="s">
        <v>42</v>
      </c>
      <c r="C166" s="18">
        <f>C167</f>
        <v>52128188</v>
      </c>
      <c r="D166" s="18">
        <f>D167</f>
        <v>52128187.189999998</v>
      </c>
      <c r="E166" s="36">
        <f t="shared" si="18"/>
        <v>99.999998446138193</v>
      </c>
    </row>
    <row r="167" spans="1:5" ht="15.75" x14ac:dyDescent="0.25">
      <c r="A167" s="7" t="s">
        <v>85</v>
      </c>
      <c r="B167" s="7" t="s">
        <v>43</v>
      </c>
      <c r="C167" s="23">
        <f>SUM(C168:C177)</f>
        <v>52128188</v>
      </c>
      <c r="D167" s="23">
        <f>SUM(D168:D177)</f>
        <v>52128187.189999998</v>
      </c>
      <c r="E167" s="36">
        <f t="shared" si="18"/>
        <v>99.999998446138193</v>
      </c>
    </row>
    <row r="168" spans="1:5" ht="47.25" x14ac:dyDescent="0.25">
      <c r="A168" s="5" t="s">
        <v>426</v>
      </c>
      <c r="B168" s="5" t="s">
        <v>427</v>
      </c>
      <c r="C168" s="38">
        <v>7200547</v>
      </c>
      <c r="D168" s="38">
        <v>7200546.1900000004</v>
      </c>
      <c r="E168" s="36">
        <f t="shared" si="18"/>
        <v>99.999988750854627</v>
      </c>
    </row>
    <row r="169" spans="1:5" ht="47.25" x14ac:dyDescent="0.25">
      <c r="A169" s="5" t="s">
        <v>228</v>
      </c>
      <c r="B169" s="5" t="s">
        <v>44</v>
      </c>
      <c r="C169" s="17">
        <v>659988</v>
      </c>
      <c r="D169" s="31">
        <v>659988</v>
      </c>
      <c r="E169" s="36">
        <f t="shared" si="18"/>
        <v>100</v>
      </c>
    </row>
    <row r="170" spans="1:5" ht="31.5" x14ac:dyDescent="0.25">
      <c r="A170" s="5" t="s">
        <v>86</v>
      </c>
      <c r="B170" s="5" t="s">
        <v>45</v>
      </c>
      <c r="C170" s="17">
        <v>14635905</v>
      </c>
      <c r="D170" s="31">
        <v>14635905</v>
      </c>
      <c r="E170" s="37">
        <f t="shared" si="18"/>
        <v>100</v>
      </c>
    </row>
    <row r="171" spans="1:5" ht="31.5" x14ac:dyDescent="0.25">
      <c r="A171" s="5" t="s">
        <v>321</v>
      </c>
      <c r="B171" s="5" t="s">
        <v>322</v>
      </c>
      <c r="C171" s="17">
        <v>3700000</v>
      </c>
      <c r="D171" s="31">
        <v>3700000</v>
      </c>
      <c r="E171" s="37">
        <f t="shared" si="18"/>
        <v>100</v>
      </c>
    </row>
    <row r="172" spans="1:5" ht="47.25" x14ac:dyDescent="0.25">
      <c r="A172" s="5" t="s">
        <v>428</v>
      </c>
      <c r="B172" s="5" t="s">
        <v>429</v>
      </c>
      <c r="C172" s="17">
        <v>786600</v>
      </c>
      <c r="D172" s="31">
        <v>786600</v>
      </c>
      <c r="E172" s="37">
        <f t="shared" si="18"/>
        <v>100</v>
      </c>
    </row>
    <row r="173" spans="1:5" ht="31.5" x14ac:dyDescent="0.25">
      <c r="A173" s="5" t="s">
        <v>430</v>
      </c>
      <c r="B173" s="5" t="s">
        <v>431</v>
      </c>
      <c r="C173" s="17">
        <v>65177</v>
      </c>
      <c r="D173" s="31">
        <v>65177</v>
      </c>
      <c r="E173" s="37">
        <f t="shared" si="18"/>
        <v>100</v>
      </c>
    </row>
    <row r="174" spans="1:5" ht="31.5" x14ac:dyDescent="0.25">
      <c r="A174" s="5" t="s">
        <v>432</v>
      </c>
      <c r="B174" s="5" t="s">
        <v>433</v>
      </c>
      <c r="C174" s="17">
        <v>2004591</v>
      </c>
      <c r="D174" s="31">
        <v>2004591</v>
      </c>
      <c r="E174" s="37">
        <f t="shared" si="18"/>
        <v>100</v>
      </c>
    </row>
    <row r="175" spans="1:5" ht="31.5" x14ac:dyDescent="0.25">
      <c r="A175" s="5" t="s">
        <v>87</v>
      </c>
      <c r="B175" s="5" t="s">
        <v>46</v>
      </c>
      <c r="C175" s="17">
        <v>21200866</v>
      </c>
      <c r="D175" s="31">
        <v>21200866</v>
      </c>
      <c r="E175" s="37">
        <f t="shared" si="18"/>
        <v>100</v>
      </c>
    </row>
    <row r="176" spans="1:5" ht="31.5" x14ac:dyDescent="0.25">
      <c r="A176" s="5" t="s">
        <v>239</v>
      </c>
      <c r="B176" s="5" t="s">
        <v>319</v>
      </c>
      <c r="C176" s="17">
        <v>333206</v>
      </c>
      <c r="D176" s="31">
        <v>333206</v>
      </c>
      <c r="E176" s="37">
        <f t="shared" si="18"/>
        <v>100</v>
      </c>
    </row>
    <row r="177" spans="1:5" ht="31.5" x14ac:dyDescent="0.25">
      <c r="A177" s="5" t="s">
        <v>434</v>
      </c>
      <c r="B177" s="5" t="s">
        <v>435</v>
      </c>
      <c r="C177" s="17">
        <v>1541308</v>
      </c>
      <c r="D177" s="31">
        <v>1541308</v>
      </c>
      <c r="E177" s="37">
        <f t="shared" si="18"/>
        <v>100</v>
      </c>
    </row>
    <row r="178" spans="1:5" ht="31.5" x14ac:dyDescent="0.25">
      <c r="A178" s="3" t="s">
        <v>88</v>
      </c>
      <c r="B178" s="3" t="s">
        <v>73</v>
      </c>
      <c r="C178" s="16">
        <f>C179+C198+C204+C207+C210+C213+C201+C216+C219</f>
        <v>702290673</v>
      </c>
      <c r="D178" s="16">
        <f>D179+D198+D204+D207+D210+D213+D201+D216+D219</f>
        <v>701693732.34000015</v>
      </c>
      <c r="E178" s="36">
        <f t="shared" si="18"/>
        <v>99.915000913019412</v>
      </c>
    </row>
    <row r="179" spans="1:5" ht="47.25" x14ac:dyDescent="0.25">
      <c r="A179" s="7" t="s">
        <v>89</v>
      </c>
      <c r="B179" s="7" t="s">
        <v>146</v>
      </c>
      <c r="C179" s="18">
        <f>C180</f>
        <v>639973326</v>
      </c>
      <c r="D179" s="18">
        <f>D180</f>
        <v>639376456.76000011</v>
      </c>
      <c r="E179" s="36">
        <f t="shared" si="18"/>
        <v>99.906735294151943</v>
      </c>
    </row>
    <row r="180" spans="1:5" ht="47.25" x14ac:dyDescent="0.25">
      <c r="A180" s="7" t="s">
        <v>90</v>
      </c>
      <c r="B180" s="7" t="s">
        <v>147</v>
      </c>
      <c r="C180" s="18">
        <f>SUM(C181:C197)</f>
        <v>639973326</v>
      </c>
      <c r="D180" s="18">
        <f>SUM(D181:D197)</f>
        <v>639376456.76000011</v>
      </c>
      <c r="E180" s="36">
        <f t="shared" si="18"/>
        <v>99.906735294151943</v>
      </c>
    </row>
    <row r="181" spans="1:5" ht="47.25" x14ac:dyDescent="0.25">
      <c r="A181" s="5" t="s">
        <v>317</v>
      </c>
      <c r="B181" s="5" t="s">
        <v>235</v>
      </c>
      <c r="C181" s="17">
        <v>2146105</v>
      </c>
      <c r="D181" s="31">
        <v>1652396</v>
      </c>
      <c r="E181" s="37">
        <f t="shared" si="18"/>
        <v>76.995114404933588</v>
      </c>
    </row>
    <row r="182" spans="1:5" ht="31.5" x14ac:dyDescent="0.25">
      <c r="A182" s="5" t="s">
        <v>91</v>
      </c>
      <c r="B182" s="5" t="s">
        <v>196</v>
      </c>
      <c r="C182" s="17">
        <v>208291</v>
      </c>
      <c r="D182" s="31">
        <v>185317.62</v>
      </c>
      <c r="E182" s="37">
        <f t="shared" si="18"/>
        <v>88.970536412999124</v>
      </c>
    </row>
    <row r="183" spans="1:5" ht="47.25" x14ac:dyDescent="0.25">
      <c r="A183" s="5" t="s">
        <v>92</v>
      </c>
      <c r="B183" s="5" t="s">
        <v>320</v>
      </c>
      <c r="C183" s="17">
        <v>1779224</v>
      </c>
      <c r="D183" s="31">
        <v>1779224</v>
      </c>
      <c r="E183" s="37">
        <f t="shared" si="18"/>
        <v>100</v>
      </c>
    </row>
    <row r="184" spans="1:5" ht="31.5" x14ac:dyDescent="0.25">
      <c r="A184" s="5" t="s">
        <v>93</v>
      </c>
      <c r="B184" s="5" t="s">
        <v>47</v>
      </c>
      <c r="C184" s="17">
        <v>30425</v>
      </c>
      <c r="D184" s="31">
        <v>30425</v>
      </c>
      <c r="E184" s="37">
        <f>D184/C184*100</f>
        <v>100</v>
      </c>
    </row>
    <row r="185" spans="1:5" ht="77.25" customHeight="1" x14ac:dyDescent="0.25">
      <c r="A185" s="5" t="s">
        <v>94</v>
      </c>
      <c r="B185" s="5" t="s">
        <v>197</v>
      </c>
      <c r="C185" s="17">
        <v>3768040</v>
      </c>
      <c r="D185" s="31">
        <v>3768040</v>
      </c>
      <c r="E185" s="37">
        <f t="shared" si="18"/>
        <v>100</v>
      </c>
    </row>
    <row r="186" spans="1:5" ht="31.5" x14ac:dyDescent="0.25">
      <c r="A186" s="5" t="s">
        <v>95</v>
      </c>
      <c r="B186" s="5" t="s">
        <v>48</v>
      </c>
      <c r="C186" s="17">
        <v>149188</v>
      </c>
      <c r="D186" s="31">
        <v>149188</v>
      </c>
      <c r="E186" s="37">
        <f t="shared" si="18"/>
        <v>100</v>
      </c>
    </row>
    <row r="187" spans="1:5" ht="63" x14ac:dyDescent="0.25">
      <c r="A187" s="5" t="s">
        <v>96</v>
      </c>
      <c r="B187" s="5" t="s">
        <v>49</v>
      </c>
      <c r="C187" s="17">
        <v>4324410</v>
      </c>
      <c r="D187" s="31">
        <v>4261000</v>
      </c>
      <c r="E187" s="37">
        <f t="shared" si="18"/>
        <v>98.533672801607622</v>
      </c>
    </row>
    <row r="188" spans="1:5" ht="31.5" x14ac:dyDescent="0.25">
      <c r="A188" s="5" t="s">
        <v>97</v>
      </c>
      <c r="B188" s="5" t="s">
        <v>50</v>
      </c>
      <c r="C188" s="17">
        <v>1959722</v>
      </c>
      <c r="D188" s="31">
        <v>1959722</v>
      </c>
      <c r="E188" s="37">
        <f t="shared" si="18"/>
        <v>100</v>
      </c>
    </row>
    <row r="189" spans="1:5" ht="15.75" x14ac:dyDescent="0.25">
      <c r="A189" s="5" t="s">
        <v>224</v>
      </c>
      <c r="B189" s="5" t="s">
        <v>223</v>
      </c>
      <c r="C189" s="17">
        <v>464549139</v>
      </c>
      <c r="D189" s="31">
        <v>464549139</v>
      </c>
      <c r="E189" s="37">
        <f t="shared" si="18"/>
        <v>100</v>
      </c>
    </row>
    <row r="190" spans="1:5" ht="31.5" x14ac:dyDescent="0.25">
      <c r="A190" s="5" t="s">
        <v>98</v>
      </c>
      <c r="B190" s="5" t="s">
        <v>51</v>
      </c>
      <c r="C190" s="17">
        <v>12225139</v>
      </c>
      <c r="D190" s="31">
        <v>12225139</v>
      </c>
      <c r="E190" s="37">
        <f t="shared" si="18"/>
        <v>100</v>
      </c>
    </row>
    <row r="191" spans="1:5" ht="47.25" x14ac:dyDescent="0.25">
      <c r="A191" s="5" t="s">
        <v>99</v>
      </c>
      <c r="B191" s="5" t="s">
        <v>52</v>
      </c>
      <c r="C191" s="17">
        <v>21977020</v>
      </c>
      <c r="D191" s="31">
        <v>21977020</v>
      </c>
      <c r="E191" s="37">
        <f t="shared" si="18"/>
        <v>100</v>
      </c>
    </row>
    <row r="192" spans="1:5" ht="31.5" x14ac:dyDescent="0.25">
      <c r="A192" s="5" t="s">
        <v>100</v>
      </c>
      <c r="B192" s="5" t="s">
        <v>53</v>
      </c>
      <c r="C192" s="17">
        <v>2674331</v>
      </c>
      <c r="D192" s="31">
        <v>2674325</v>
      </c>
      <c r="E192" s="37">
        <f t="shared" si="18"/>
        <v>99.999775644824823</v>
      </c>
    </row>
    <row r="193" spans="1:5" ht="47.25" x14ac:dyDescent="0.25">
      <c r="A193" s="5" t="s">
        <v>392</v>
      </c>
      <c r="B193" s="5" t="s">
        <v>393</v>
      </c>
      <c r="C193" s="17">
        <v>0</v>
      </c>
      <c r="D193" s="31">
        <v>5639</v>
      </c>
      <c r="E193" s="37">
        <v>0</v>
      </c>
    </row>
    <row r="194" spans="1:5" ht="78.75" x14ac:dyDescent="0.25">
      <c r="A194" s="5" t="s">
        <v>101</v>
      </c>
      <c r="B194" s="5" t="s">
        <v>54</v>
      </c>
      <c r="C194" s="17">
        <v>114095927</v>
      </c>
      <c r="D194" s="31">
        <v>114095927</v>
      </c>
      <c r="E194" s="37">
        <f t="shared" si="18"/>
        <v>100</v>
      </c>
    </row>
    <row r="195" spans="1:5" ht="31.5" x14ac:dyDescent="0.25">
      <c r="A195" s="5" t="s">
        <v>102</v>
      </c>
      <c r="B195" s="5" t="s">
        <v>55</v>
      </c>
      <c r="C195" s="17">
        <v>3940548</v>
      </c>
      <c r="D195" s="31">
        <v>3918353.44</v>
      </c>
      <c r="E195" s="37">
        <f t="shared" si="18"/>
        <v>99.436764632736356</v>
      </c>
    </row>
    <row r="196" spans="1:5" ht="31.5" x14ac:dyDescent="0.25">
      <c r="A196" s="4" t="s">
        <v>103</v>
      </c>
      <c r="B196" s="5" t="s">
        <v>56</v>
      </c>
      <c r="C196" s="17">
        <v>6011242</v>
      </c>
      <c r="D196" s="31">
        <v>6011242</v>
      </c>
      <c r="E196" s="37">
        <f t="shared" si="18"/>
        <v>100</v>
      </c>
    </row>
    <row r="197" spans="1:5" ht="47.25" x14ac:dyDescent="0.25">
      <c r="A197" s="4" t="s">
        <v>163</v>
      </c>
      <c r="B197" s="5" t="s">
        <v>225</v>
      </c>
      <c r="C197" s="17">
        <v>134575</v>
      </c>
      <c r="D197" s="31">
        <v>134359.70000000001</v>
      </c>
      <c r="E197" s="37">
        <f t="shared" si="18"/>
        <v>99.840014861601347</v>
      </c>
    </row>
    <row r="198" spans="1:5" ht="63" x14ac:dyDescent="0.25">
      <c r="A198" s="6" t="s">
        <v>104</v>
      </c>
      <c r="B198" s="7" t="s">
        <v>57</v>
      </c>
      <c r="C198" s="18">
        <f>C199</f>
        <v>1830</v>
      </c>
      <c r="D198" s="18">
        <f>D199</f>
        <v>1830</v>
      </c>
      <c r="E198" s="36">
        <f t="shared" si="18"/>
        <v>100</v>
      </c>
    </row>
    <row r="199" spans="1:5" ht="63" x14ac:dyDescent="0.25">
      <c r="A199" s="6" t="s">
        <v>105</v>
      </c>
      <c r="B199" s="7" t="s">
        <v>148</v>
      </c>
      <c r="C199" s="18">
        <f>C200</f>
        <v>1830</v>
      </c>
      <c r="D199" s="18">
        <f>D200</f>
        <v>1830</v>
      </c>
      <c r="E199" s="36">
        <f t="shared" si="18"/>
        <v>100</v>
      </c>
    </row>
    <row r="200" spans="1:5" ht="63" x14ac:dyDescent="0.25">
      <c r="A200" s="4" t="s">
        <v>106</v>
      </c>
      <c r="B200" s="5" t="s">
        <v>148</v>
      </c>
      <c r="C200" s="17">
        <v>1830</v>
      </c>
      <c r="D200" s="31">
        <v>1830</v>
      </c>
      <c r="E200" s="37">
        <f t="shared" si="18"/>
        <v>100</v>
      </c>
    </row>
    <row r="201" spans="1:5" ht="47.25" x14ac:dyDescent="0.25">
      <c r="A201" s="6" t="s">
        <v>323</v>
      </c>
      <c r="B201" s="7" t="s">
        <v>324</v>
      </c>
      <c r="C201" s="18">
        <f>C202</f>
        <v>11225610</v>
      </c>
      <c r="D201" s="18">
        <f>D202</f>
        <v>11225605.09</v>
      </c>
      <c r="E201" s="36">
        <f t="shared" si="18"/>
        <v>99.999956260728823</v>
      </c>
    </row>
    <row r="202" spans="1:5" ht="63" x14ac:dyDescent="0.25">
      <c r="A202" s="6" t="s">
        <v>325</v>
      </c>
      <c r="B202" s="7" t="s">
        <v>326</v>
      </c>
      <c r="C202" s="18">
        <f>C203</f>
        <v>11225610</v>
      </c>
      <c r="D202" s="18">
        <f>D203</f>
        <v>11225605.09</v>
      </c>
      <c r="E202" s="36">
        <f t="shared" ref="E202" si="21">D202/C202*100</f>
        <v>99.999956260728823</v>
      </c>
    </row>
    <row r="203" spans="1:5" ht="47.25" x14ac:dyDescent="0.25">
      <c r="A203" s="4" t="s">
        <v>327</v>
      </c>
      <c r="B203" s="25" t="s">
        <v>328</v>
      </c>
      <c r="C203" s="17">
        <v>11225610</v>
      </c>
      <c r="D203" s="31">
        <v>11225605.09</v>
      </c>
      <c r="E203" s="37">
        <f t="shared" si="18"/>
        <v>99.999956260728823</v>
      </c>
    </row>
    <row r="204" spans="1:5" ht="78.75" x14ac:dyDescent="0.25">
      <c r="A204" s="6" t="s">
        <v>241</v>
      </c>
      <c r="B204" s="7" t="s">
        <v>242</v>
      </c>
      <c r="C204" s="18">
        <f>C205</f>
        <v>1969057</v>
      </c>
      <c r="D204" s="18">
        <f>D205</f>
        <v>1969048</v>
      </c>
      <c r="E204" s="36">
        <f t="shared" ref="E204:E247" si="22">D204/C204*100</f>
        <v>99.999542928417</v>
      </c>
    </row>
    <row r="205" spans="1:5" ht="94.5" x14ac:dyDescent="0.25">
      <c r="A205" s="6" t="s">
        <v>243</v>
      </c>
      <c r="B205" s="7" t="s">
        <v>244</v>
      </c>
      <c r="C205" s="18">
        <f>C206</f>
        <v>1969057</v>
      </c>
      <c r="D205" s="18">
        <f>D206</f>
        <v>1969048</v>
      </c>
      <c r="E205" s="36">
        <f t="shared" si="22"/>
        <v>99.999542928417</v>
      </c>
    </row>
    <row r="206" spans="1:5" ht="94.5" x14ac:dyDescent="0.25">
      <c r="A206" s="4" t="s">
        <v>245</v>
      </c>
      <c r="B206" s="5" t="s">
        <v>244</v>
      </c>
      <c r="C206" s="17">
        <v>1969057</v>
      </c>
      <c r="D206" s="31">
        <v>1969048</v>
      </c>
      <c r="E206" s="37">
        <f t="shared" si="22"/>
        <v>99.999542928417</v>
      </c>
    </row>
    <row r="207" spans="1:5" ht="141.75" x14ac:dyDescent="0.25">
      <c r="A207" s="6" t="s">
        <v>181</v>
      </c>
      <c r="B207" s="7" t="s">
        <v>237</v>
      </c>
      <c r="C207" s="18">
        <f>C208</f>
        <v>24084589</v>
      </c>
      <c r="D207" s="18">
        <f>D208</f>
        <v>24084589</v>
      </c>
      <c r="E207" s="36">
        <f t="shared" si="22"/>
        <v>100</v>
      </c>
    </row>
    <row r="208" spans="1:5" ht="126" x14ac:dyDescent="0.25">
      <c r="A208" s="6" t="s">
        <v>180</v>
      </c>
      <c r="B208" s="7" t="s">
        <v>236</v>
      </c>
      <c r="C208" s="18">
        <f>C209</f>
        <v>24084589</v>
      </c>
      <c r="D208" s="18">
        <f>D209</f>
        <v>24084589</v>
      </c>
      <c r="E208" s="36">
        <f t="shared" si="22"/>
        <v>100</v>
      </c>
    </row>
    <row r="209" spans="1:5" ht="126" x14ac:dyDescent="0.25">
      <c r="A209" s="4" t="s">
        <v>182</v>
      </c>
      <c r="B209" s="5" t="s">
        <v>236</v>
      </c>
      <c r="C209" s="17">
        <v>24084589</v>
      </c>
      <c r="D209" s="31">
        <v>24084589</v>
      </c>
      <c r="E209" s="37">
        <f t="shared" si="22"/>
        <v>100</v>
      </c>
    </row>
    <row r="210" spans="1:5" ht="63" x14ac:dyDescent="0.25">
      <c r="A210" s="6" t="s">
        <v>315</v>
      </c>
      <c r="B210" s="7" t="s">
        <v>164</v>
      </c>
      <c r="C210" s="18">
        <f>C212</f>
        <v>12845637</v>
      </c>
      <c r="D210" s="18">
        <f>D212</f>
        <v>12845580</v>
      </c>
      <c r="E210" s="36">
        <f t="shared" si="22"/>
        <v>99.999556269572309</v>
      </c>
    </row>
    <row r="211" spans="1:5" ht="63" x14ac:dyDescent="0.25">
      <c r="A211" s="6" t="s">
        <v>316</v>
      </c>
      <c r="B211" s="7" t="s">
        <v>162</v>
      </c>
      <c r="C211" s="18">
        <f>C212</f>
        <v>12845637</v>
      </c>
      <c r="D211" s="18">
        <f>D212</f>
        <v>12845580</v>
      </c>
      <c r="E211" s="36">
        <f t="shared" si="22"/>
        <v>99.999556269572309</v>
      </c>
    </row>
    <row r="212" spans="1:5" ht="63" x14ac:dyDescent="0.25">
      <c r="A212" s="4" t="s">
        <v>161</v>
      </c>
      <c r="B212" s="5" t="s">
        <v>162</v>
      </c>
      <c r="C212" s="17">
        <v>12845637</v>
      </c>
      <c r="D212" s="31">
        <v>12845580</v>
      </c>
      <c r="E212" s="36">
        <f t="shared" si="22"/>
        <v>99.999556269572309</v>
      </c>
    </row>
    <row r="213" spans="1:5" ht="72" customHeight="1" x14ac:dyDescent="0.25">
      <c r="A213" s="6" t="s">
        <v>185</v>
      </c>
      <c r="B213" s="7" t="s">
        <v>198</v>
      </c>
      <c r="C213" s="18">
        <f>C214</f>
        <v>10451869</v>
      </c>
      <c r="D213" s="18">
        <f>D214</f>
        <v>10451868.49</v>
      </c>
      <c r="E213" s="36">
        <f t="shared" si="22"/>
        <v>99.999995120489942</v>
      </c>
    </row>
    <row r="214" spans="1:5" ht="47.25" x14ac:dyDescent="0.25">
      <c r="A214" s="6" t="s">
        <v>183</v>
      </c>
      <c r="B214" s="7" t="s">
        <v>188</v>
      </c>
      <c r="C214" s="18">
        <f>C215</f>
        <v>10451869</v>
      </c>
      <c r="D214" s="18">
        <f>D215</f>
        <v>10451868.49</v>
      </c>
      <c r="E214" s="36">
        <f t="shared" si="22"/>
        <v>99.999995120489942</v>
      </c>
    </row>
    <row r="215" spans="1:5" ht="47.25" x14ac:dyDescent="0.25">
      <c r="A215" s="4" t="s">
        <v>184</v>
      </c>
      <c r="B215" s="5" t="s">
        <v>188</v>
      </c>
      <c r="C215" s="17">
        <v>10451869</v>
      </c>
      <c r="D215" s="31">
        <v>10451868.49</v>
      </c>
      <c r="E215" s="37">
        <f t="shared" si="22"/>
        <v>99.999995120489942</v>
      </c>
    </row>
    <row r="216" spans="1:5" ht="47.25" x14ac:dyDescent="0.25">
      <c r="A216" s="6" t="s">
        <v>329</v>
      </c>
      <c r="B216" s="7" t="s">
        <v>330</v>
      </c>
      <c r="C216" s="18">
        <f>C217</f>
        <v>1556475</v>
      </c>
      <c r="D216" s="18">
        <f>D217</f>
        <v>1556475</v>
      </c>
      <c r="E216" s="36">
        <f t="shared" si="22"/>
        <v>100</v>
      </c>
    </row>
    <row r="217" spans="1:5" ht="47.25" x14ac:dyDescent="0.25">
      <c r="A217" s="6" t="s">
        <v>331</v>
      </c>
      <c r="B217" s="7" t="s">
        <v>332</v>
      </c>
      <c r="C217" s="18">
        <f>C218</f>
        <v>1556475</v>
      </c>
      <c r="D217" s="18">
        <f>D218</f>
        <v>1556475</v>
      </c>
      <c r="E217" s="36">
        <f t="shared" si="22"/>
        <v>100</v>
      </c>
    </row>
    <row r="218" spans="1:5" ht="47.25" x14ac:dyDescent="0.25">
      <c r="A218" s="4" t="s">
        <v>333</v>
      </c>
      <c r="B218" s="5" t="s">
        <v>332</v>
      </c>
      <c r="C218" s="17">
        <v>1556475</v>
      </c>
      <c r="D218" s="31">
        <v>1556475</v>
      </c>
      <c r="E218" s="36">
        <f t="shared" si="22"/>
        <v>100</v>
      </c>
    </row>
    <row r="219" spans="1:5" ht="15.75" x14ac:dyDescent="0.25">
      <c r="A219" s="6" t="s">
        <v>451</v>
      </c>
      <c r="B219" s="7" t="s">
        <v>452</v>
      </c>
      <c r="C219" s="18">
        <f>C220</f>
        <v>182280</v>
      </c>
      <c r="D219" s="30">
        <f>D220</f>
        <v>182280</v>
      </c>
      <c r="E219" s="36">
        <f t="shared" si="22"/>
        <v>100</v>
      </c>
    </row>
    <row r="220" spans="1:5" ht="15.75" x14ac:dyDescent="0.25">
      <c r="A220" s="6" t="s">
        <v>453</v>
      </c>
      <c r="B220" s="7" t="s">
        <v>454</v>
      </c>
      <c r="C220" s="18">
        <f>C221</f>
        <v>182280</v>
      </c>
      <c r="D220" s="30">
        <f>D221</f>
        <v>182280</v>
      </c>
      <c r="E220" s="36">
        <f t="shared" si="22"/>
        <v>100</v>
      </c>
    </row>
    <row r="221" spans="1:5" ht="63" x14ac:dyDescent="0.25">
      <c r="A221" s="4" t="s">
        <v>455</v>
      </c>
      <c r="B221" s="5" t="s">
        <v>456</v>
      </c>
      <c r="C221" s="17">
        <v>182280</v>
      </c>
      <c r="D221" s="31">
        <v>182280</v>
      </c>
      <c r="E221" s="36">
        <f t="shared" si="22"/>
        <v>100</v>
      </c>
    </row>
    <row r="222" spans="1:5" ht="15.75" x14ac:dyDescent="0.25">
      <c r="A222" s="2" t="s">
        <v>107</v>
      </c>
      <c r="B222" s="3" t="s">
        <v>58</v>
      </c>
      <c r="C222" s="16">
        <f>C223+C231+C228</f>
        <v>168932284.41999999</v>
      </c>
      <c r="D222" s="16">
        <f>D223+D231+D228</f>
        <v>168931251.19</v>
      </c>
      <c r="E222" s="36">
        <f t="shared" si="22"/>
        <v>99.999388376233981</v>
      </c>
    </row>
    <row r="223" spans="1:5" ht="63" x14ac:dyDescent="0.25">
      <c r="A223" s="6" t="s">
        <v>108</v>
      </c>
      <c r="B223" s="7" t="s">
        <v>59</v>
      </c>
      <c r="C223" s="18">
        <f>C224</f>
        <v>158273917.75</v>
      </c>
      <c r="D223" s="18">
        <f>D224</f>
        <v>158273917.75</v>
      </c>
      <c r="E223" s="36">
        <f t="shared" si="22"/>
        <v>100</v>
      </c>
    </row>
    <row r="224" spans="1:5" ht="70.5" customHeight="1" x14ac:dyDescent="0.25">
      <c r="A224" s="6" t="s">
        <v>109</v>
      </c>
      <c r="B224" s="7" t="s">
        <v>60</v>
      </c>
      <c r="C224" s="18">
        <f>SUM(C225:C227)</f>
        <v>158273917.75</v>
      </c>
      <c r="D224" s="18">
        <f>SUM(D225:D227)</f>
        <v>158273917.75</v>
      </c>
      <c r="E224" s="36">
        <f t="shared" si="22"/>
        <v>100</v>
      </c>
    </row>
    <row r="225" spans="1:5" ht="76.5" customHeight="1" x14ac:dyDescent="0.25">
      <c r="A225" s="4" t="s">
        <v>110</v>
      </c>
      <c r="B225" s="5" t="s">
        <v>60</v>
      </c>
      <c r="C225" s="17">
        <v>80242513.359999999</v>
      </c>
      <c r="D225" s="31">
        <v>80242513.359999999</v>
      </c>
      <c r="E225" s="37">
        <f t="shared" si="22"/>
        <v>100</v>
      </c>
    </row>
    <row r="226" spans="1:5" ht="84" customHeight="1" x14ac:dyDescent="0.25">
      <c r="A226" s="4" t="s">
        <v>111</v>
      </c>
      <c r="B226" s="5" t="s">
        <v>60</v>
      </c>
      <c r="C226" s="17">
        <v>721087</v>
      </c>
      <c r="D226" s="31">
        <v>721087</v>
      </c>
      <c r="E226" s="37">
        <f t="shared" si="22"/>
        <v>100</v>
      </c>
    </row>
    <row r="227" spans="1:5" ht="85.5" customHeight="1" x14ac:dyDescent="0.25">
      <c r="A227" s="4" t="s">
        <v>112</v>
      </c>
      <c r="B227" s="5" t="s">
        <v>60</v>
      </c>
      <c r="C227" s="17">
        <v>77310317.390000001</v>
      </c>
      <c r="D227" s="31">
        <v>77310317.390000001</v>
      </c>
      <c r="E227" s="37">
        <f t="shared" si="22"/>
        <v>100</v>
      </c>
    </row>
    <row r="228" spans="1:5" ht="47.25" customHeight="1" x14ac:dyDescent="0.25">
      <c r="A228" s="6" t="s">
        <v>394</v>
      </c>
      <c r="B228" s="7" t="s">
        <v>395</v>
      </c>
      <c r="C228" s="18">
        <f>C229</f>
        <v>104166.67</v>
      </c>
      <c r="D228" s="18">
        <f>D229</f>
        <v>104166.67</v>
      </c>
      <c r="E228" s="36">
        <v>0</v>
      </c>
    </row>
    <row r="229" spans="1:5" ht="57.75" customHeight="1" x14ac:dyDescent="0.25">
      <c r="A229" s="6" t="s">
        <v>396</v>
      </c>
      <c r="B229" s="7" t="s">
        <v>397</v>
      </c>
      <c r="C229" s="18">
        <f>C230</f>
        <v>104166.67</v>
      </c>
      <c r="D229" s="18">
        <f>D230</f>
        <v>104166.67</v>
      </c>
      <c r="E229" s="36">
        <v>0</v>
      </c>
    </row>
    <row r="230" spans="1:5" ht="56.25" customHeight="1" x14ac:dyDescent="0.25">
      <c r="A230" s="4" t="s">
        <v>398</v>
      </c>
      <c r="B230" s="5" t="s">
        <v>397</v>
      </c>
      <c r="C230" s="17">
        <v>104166.67</v>
      </c>
      <c r="D230" s="31">
        <v>104166.67</v>
      </c>
      <c r="E230" s="37">
        <v>0</v>
      </c>
    </row>
    <row r="231" spans="1:5" ht="30.75" customHeight="1" x14ac:dyDescent="0.25">
      <c r="A231" s="6" t="s">
        <v>186</v>
      </c>
      <c r="B231" s="7" t="s">
        <v>199</v>
      </c>
      <c r="C231" s="18">
        <f>C232</f>
        <v>10554200</v>
      </c>
      <c r="D231" s="18">
        <f>D232</f>
        <v>10553166.77</v>
      </c>
      <c r="E231" s="36">
        <f t="shared" si="22"/>
        <v>99.990210248052904</v>
      </c>
    </row>
    <row r="232" spans="1:5" ht="42" customHeight="1" x14ac:dyDescent="0.25">
      <c r="A232" s="6" t="s">
        <v>187</v>
      </c>
      <c r="B232" s="7" t="s">
        <v>200</v>
      </c>
      <c r="C232" s="18">
        <f>SUM(C233:C236)</f>
        <v>10554200</v>
      </c>
      <c r="D232" s="18">
        <f>SUM(D233:D236)</f>
        <v>10553166.77</v>
      </c>
      <c r="E232" s="36">
        <f t="shared" si="22"/>
        <v>99.990210248052904</v>
      </c>
    </row>
    <row r="233" spans="1:5" ht="42" customHeight="1" x14ac:dyDescent="0.25">
      <c r="A233" s="4" t="s">
        <v>334</v>
      </c>
      <c r="B233" s="5" t="s">
        <v>335</v>
      </c>
      <c r="C233" s="17">
        <v>9223000</v>
      </c>
      <c r="D233" s="31">
        <v>9221966.7699999996</v>
      </c>
      <c r="E233" s="37">
        <f t="shared" si="22"/>
        <v>99.988797246015395</v>
      </c>
    </row>
    <row r="234" spans="1:5" ht="42" customHeight="1" x14ac:dyDescent="0.25">
      <c r="A234" s="4" t="s">
        <v>341</v>
      </c>
      <c r="B234" s="5" t="s">
        <v>342</v>
      </c>
      <c r="C234" s="17">
        <v>1000000</v>
      </c>
      <c r="D234" s="31">
        <v>1000000</v>
      </c>
      <c r="E234" s="37">
        <f t="shared" si="22"/>
        <v>100</v>
      </c>
    </row>
    <row r="235" spans="1:5" ht="67.5" customHeight="1" x14ac:dyDescent="0.25">
      <c r="A235" s="4" t="s">
        <v>208</v>
      </c>
      <c r="B235" s="5" t="s">
        <v>209</v>
      </c>
      <c r="C235" s="17">
        <v>300000</v>
      </c>
      <c r="D235" s="31">
        <v>300000</v>
      </c>
      <c r="E235" s="37">
        <f t="shared" si="22"/>
        <v>100</v>
      </c>
    </row>
    <row r="236" spans="1:5" ht="67.5" customHeight="1" x14ac:dyDescent="0.25">
      <c r="A236" s="4" t="s">
        <v>436</v>
      </c>
      <c r="B236" s="5" t="s">
        <v>437</v>
      </c>
      <c r="C236" s="17">
        <v>31200</v>
      </c>
      <c r="D236" s="31">
        <v>31200</v>
      </c>
      <c r="E236" s="37">
        <f t="shared" si="22"/>
        <v>100</v>
      </c>
    </row>
    <row r="237" spans="1:5" ht="91.5" customHeight="1" x14ac:dyDescent="0.25">
      <c r="A237" s="2" t="s">
        <v>400</v>
      </c>
      <c r="B237" s="3" t="s">
        <v>399</v>
      </c>
      <c r="C237" s="16">
        <f>C238</f>
        <v>0</v>
      </c>
      <c r="D237" s="16">
        <f>D238</f>
        <v>1904735.58</v>
      </c>
      <c r="E237" s="36">
        <v>0</v>
      </c>
    </row>
    <row r="238" spans="1:5" ht="48.75" customHeight="1" x14ac:dyDescent="0.25">
      <c r="A238" s="6" t="s">
        <v>402</v>
      </c>
      <c r="B238" s="7" t="s">
        <v>401</v>
      </c>
      <c r="C238" s="18">
        <f>C239</f>
        <v>0</v>
      </c>
      <c r="D238" s="30">
        <f>D239</f>
        <v>1904735.58</v>
      </c>
      <c r="E238" s="36">
        <v>0</v>
      </c>
    </row>
    <row r="239" spans="1:5" ht="67.5" customHeight="1" x14ac:dyDescent="0.25">
      <c r="A239" s="4" t="s">
        <v>403</v>
      </c>
      <c r="B239" s="5" t="s">
        <v>401</v>
      </c>
      <c r="C239" s="17">
        <v>0</v>
      </c>
      <c r="D239" s="31">
        <v>1904735.58</v>
      </c>
      <c r="E239" s="37">
        <v>0</v>
      </c>
    </row>
    <row r="240" spans="1:5" ht="69" customHeight="1" x14ac:dyDescent="0.25">
      <c r="A240" s="2" t="s">
        <v>404</v>
      </c>
      <c r="B240" s="3" t="s">
        <v>405</v>
      </c>
      <c r="C240" s="16">
        <f>C241+C243</f>
        <v>0</v>
      </c>
      <c r="D240" s="16">
        <f>D241+D243</f>
        <v>-1985811.34</v>
      </c>
      <c r="E240" s="36">
        <v>0</v>
      </c>
    </row>
    <row r="241" spans="1:5" ht="67.5" customHeight="1" x14ac:dyDescent="0.25">
      <c r="A241" s="6" t="s">
        <v>407</v>
      </c>
      <c r="B241" s="7" t="s">
        <v>406</v>
      </c>
      <c r="C241" s="18">
        <f>C242</f>
        <v>0</v>
      </c>
      <c r="D241" s="30">
        <f>D242</f>
        <v>-271415.49</v>
      </c>
      <c r="E241" s="36">
        <v>0</v>
      </c>
    </row>
    <row r="242" spans="1:5" ht="67.5" customHeight="1" x14ac:dyDescent="0.25">
      <c r="A242" s="4" t="s">
        <v>408</v>
      </c>
      <c r="B242" s="5" t="s">
        <v>406</v>
      </c>
      <c r="C242" s="17">
        <v>0</v>
      </c>
      <c r="D242" s="31">
        <v>-271415.49</v>
      </c>
      <c r="E242" s="37">
        <v>0</v>
      </c>
    </row>
    <row r="243" spans="1:5" ht="67.5" customHeight="1" x14ac:dyDescent="0.25">
      <c r="A243" s="6" t="s">
        <v>409</v>
      </c>
      <c r="B243" s="7" t="s">
        <v>412</v>
      </c>
      <c r="C243" s="18">
        <f>C244+C245+C246</f>
        <v>0</v>
      </c>
      <c r="D243" s="18">
        <f>D244+D245+D246</f>
        <v>-1714395.85</v>
      </c>
      <c r="E243" s="36">
        <v>0</v>
      </c>
    </row>
    <row r="244" spans="1:5" ht="67.5" customHeight="1" x14ac:dyDescent="0.25">
      <c r="A244" s="4" t="s">
        <v>410</v>
      </c>
      <c r="B244" s="5" t="s">
        <v>411</v>
      </c>
      <c r="C244" s="17">
        <v>0</v>
      </c>
      <c r="D244" s="31">
        <v>-1659110.12</v>
      </c>
      <c r="E244" s="37">
        <v>0</v>
      </c>
    </row>
    <row r="245" spans="1:5" ht="67.5" customHeight="1" x14ac:dyDescent="0.25">
      <c r="A245" s="4" t="s">
        <v>413</v>
      </c>
      <c r="B245" s="5" t="s">
        <v>411</v>
      </c>
      <c r="C245" s="17">
        <v>0</v>
      </c>
      <c r="D245" s="31">
        <v>-35899</v>
      </c>
      <c r="E245" s="37">
        <v>0</v>
      </c>
    </row>
    <row r="246" spans="1:5" ht="67.5" customHeight="1" x14ac:dyDescent="0.25">
      <c r="A246" s="4" t="s">
        <v>414</v>
      </c>
      <c r="B246" s="5" t="s">
        <v>412</v>
      </c>
      <c r="C246" s="17">
        <v>0</v>
      </c>
      <c r="D246" s="31">
        <v>-19386.73</v>
      </c>
      <c r="E246" s="37">
        <v>0</v>
      </c>
    </row>
    <row r="247" spans="1:5" ht="15.75" x14ac:dyDescent="0.25">
      <c r="A247" s="20"/>
      <c r="B247" s="2" t="s">
        <v>61</v>
      </c>
      <c r="C247" s="16">
        <f>C10+C136</f>
        <v>1456812676.4200001</v>
      </c>
      <c r="D247" s="16">
        <f>D10+D136</f>
        <v>1466884121.7500002</v>
      </c>
      <c r="E247" s="36">
        <f t="shared" si="22"/>
        <v>100.6913342733089</v>
      </c>
    </row>
  </sheetData>
  <mergeCells count="7">
    <mergeCell ref="B1:C1"/>
    <mergeCell ref="B2:C2"/>
    <mergeCell ref="B3:C3"/>
    <mergeCell ref="A8:A9"/>
    <mergeCell ref="B8:B9"/>
    <mergeCell ref="A6:C7"/>
    <mergeCell ref="B4:C5"/>
  </mergeCells>
  <pageMargins left="0.39370078740157483" right="0.19685039370078741" top="0.15748031496062992" bottom="0.15748031496062992" header="0" footer="0"/>
  <pageSetup paperSize="9" scale="66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2024 год</vt:lpstr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Владелец</dc:creator>
  <cp:lastModifiedBy>User</cp:lastModifiedBy>
  <cp:lastPrinted>2024-10-01T11:35:37Z</cp:lastPrinted>
  <dcterms:created xsi:type="dcterms:W3CDTF">2018-05-24T06:09:51Z</dcterms:created>
  <dcterms:modified xsi:type="dcterms:W3CDTF">2025-04-01T11:44:11Z</dcterms:modified>
</cp:coreProperties>
</file>