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6" windowHeight="11760"/>
  </bookViews>
  <sheets>
    <sheet name="исполнение 1 кв 2022" sheetId="3" r:id="rId1"/>
  </sheets>
  <calcPr calcId="145621"/>
</workbook>
</file>

<file path=xl/calcChain.xml><?xml version="1.0" encoding="utf-8"?>
<calcChain xmlns="http://schemas.openxmlformats.org/spreadsheetml/2006/main">
  <c r="D234" i="3" l="1"/>
  <c r="D233" i="3" s="1"/>
  <c r="D232" i="3" s="1"/>
  <c r="D231" i="3" s="1"/>
  <c r="C234" i="3"/>
  <c r="C233" i="3" s="1"/>
  <c r="C232" i="3" s="1"/>
  <c r="C231" i="3" s="1"/>
  <c r="E157" i="3"/>
  <c r="C139" i="3"/>
  <c r="D139" i="3"/>
  <c r="D129" i="3"/>
  <c r="D97" i="3"/>
  <c r="C97" i="3"/>
  <c r="E99" i="3"/>
  <c r="E64" i="3"/>
  <c r="D63" i="3"/>
  <c r="C64" i="3"/>
  <c r="C63" i="3" s="1"/>
  <c r="D49" i="3"/>
  <c r="C49" i="3"/>
  <c r="D47" i="3"/>
  <c r="C47" i="3"/>
  <c r="D45" i="3"/>
  <c r="C45" i="3"/>
  <c r="D37" i="3"/>
  <c r="D34" i="3"/>
  <c r="E19" i="3"/>
  <c r="E16" i="3"/>
  <c r="E15" i="3"/>
  <c r="D227" i="3"/>
  <c r="C227" i="3"/>
  <c r="E230" i="3"/>
  <c r="E229" i="3"/>
  <c r="E180" i="3"/>
  <c r="E178" i="3"/>
  <c r="E166" i="3"/>
  <c r="E151" i="3"/>
  <c r="D150" i="3"/>
  <c r="D149" i="3" s="1"/>
  <c r="C150" i="3"/>
  <c r="C149" i="3" s="1"/>
  <c r="E141" i="3"/>
  <c r="C127" i="3"/>
  <c r="D32" i="3"/>
  <c r="C44" i="3" l="1"/>
  <c r="D44" i="3"/>
  <c r="E149" i="3"/>
  <c r="E150" i="3"/>
  <c r="C206" i="3"/>
  <c r="E115" i="3"/>
  <c r="E113" i="3"/>
  <c r="E107" i="3"/>
  <c r="E104" i="3"/>
  <c r="E102" i="3"/>
  <c r="E76" i="3"/>
  <c r="E54" i="3"/>
  <c r="D12" i="3"/>
  <c r="E226" i="3"/>
  <c r="D220" i="3"/>
  <c r="C220" i="3"/>
  <c r="D225" i="3"/>
  <c r="D224" i="3" s="1"/>
  <c r="C225" i="3"/>
  <c r="C224" i="3" s="1"/>
  <c r="D165" i="3"/>
  <c r="D164" i="3"/>
  <c r="E140" i="3"/>
  <c r="D136" i="3"/>
  <c r="E126" i="3"/>
  <c r="D78" i="3"/>
  <c r="D67" i="3"/>
  <c r="E224" i="3" l="1"/>
  <c r="E225" i="3"/>
  <c r="D59" i="3"/>
  <c r="E41" i="3"/>
  <c r="C40" i="3"/>
  <c r="C12" i="3"/>
  <c r="D206" i="3"/>
  <c r="D239" i="3"/>
  <c r="C237" i="3" l="1"/>
  <c r="C236" i="3" s="1"/>
  <c r="D237" i="3"/>
  <c r="D236" i="3" s="1"/>
  <c r="E228" i="3"/>
  <c r="E227" i="3"/>
  <c r="E223" i="3"/>
  <c r="E222" i="3"/>
  <c r="E221" i="3"/>
  <c r="E217" i="3"/>
  <c r="E214" i="3"/>
  <c r="E211" i="3"/>
  <c r="E209" i="3"/>
  <c r="E207" i="3"/>
  <c r="E206" i="3"/>
  <c r="E205" i="3"/>
  <c r="E203" i="3"/>
  <c r="E200" i="3"/>
  <c r="E197" i="3"/>
  <c r="E194" i="3"/>
  <c r="E191" i="3"/>
  <c r="E190" i="3"/>
  <c r="E189" i="3"/>
  <c r="E188" i="3"/>
  <c r="E187" i="3"/>
  <c r="E186" i="3"/>
  <c r="E185" i="3"/>
  <c r="E184" i="3"/>
  <c r="E183" i="3"/>
  <c r="E182" i="3"/>
  <c r="E181" i="3"/>
  <c r="E179" i="3"/>
  <c r="E177" i="3"/>
  <c r="E176" i="3"/>
  <c r="E175" i="3"/>
  <c r="E174" i="3"/>
  <c r="E173" i="3"/>
  <c r="E172" i="3"/>
  <c r="E171" i="3"/>
  <c r="E170" i="3"/>
  <c r="E169" i="3"/>
  <c r="E168" i="3"/>
  <c r="E167" i="3"/>
  <c r="E163" i="3"/>
  <c r="E159" i="3"/>
  <c r="E158" i="3"/>
  <c r="E156" i="3"/>
  <c r="E155" i="3"/>
  <c r="E154" i="3"/>
  <c r="E148" i="3"/>
  <c r="E145" i="3"/>
  <c r="E137" i="3"/>
  <c r="E135" i="3"/>
  <c r="D128" i="3"/>
  <c r="E98" i="3"/>
  <c r="E95" i="3"/>
  <c r="E92" i="3"/>
  <c r="E91" i="3"/>
  <c r="C103" i="3"/>
  <c r="D103" i="3"/>
  <c r="D101" i="3"/>
  <c r="C101" i="3"/>
  <c r="C100" i="3" s="1"/>
  <c r="E83" i="3"/>
  <c r="C85" i="3"/>
  <c r="C84" i="3" s="1"/>
  <c r="D85" i="3"/>
  <c r="D84" i="3" s="1"/>
  <c r="E79" i="3"/>
  <c r="D75" i="3"/>
  <c r="C75" i="3"/>
  <c r="C74" i="3" s="1"/>
  <c r="E71" i="3"/>
  <c r="E70" i="3"/>
  <c r="E69" i="3"/>
  <c r="E68" i="3"/>
  <c r="E62" i="3"/>
  <c r="E60" i="3"/>
  <c r="E58" i="3"/>
  <c r="E57" i="3"/>
  <c r="D53" i="3"/>
  <c r="C53" i="3"/>
  <c r="C52" i="3" s="1"/>
  <c r="D40" i="3"/>
  <c r="E38" i="3"/>
  <c r="E35" i="3"/>
  <c r="E33" i="3"/>
  <c r="D29" i="3"/>
  <c r="E27" i="3"/>
  <c r="E26" i="3"/>
  <c r="E25" i="3"/>
  <c r="E24" i="3"/>
  <c r="E13" i="3"/>
  <c r="D127" i="3" l="1"/>
  <c r="D74" i="3"/>
  <c r="E74" i="3" s="1"/>
  <c r="E75" i="3"/>
  <c r="D100" i="3"/>
  <c r="E100" i="3" s="1"/>
  <c r="E101" i="3"/>
  <c r="D52" i="3"/>
  <c r="E52" i="3" s="1"/>
  <c r="E53" i="3"/>
  <c r="E103" i="3"/>
  <c r="D216" i="3"/>
  <c r="D213" i="3"/>
  <c r="D210" i="3"/>
  <c r="D208" i="3"/>
  <c r="D204" i="3"/>
  <c r="D202" i="3"/>
  <c r="D199" i="3"/>
  <c r="D196" i="3"/>
  <c r="D193" i="3"/>
  <c r="D192" i="3"/>
  <c r="D162" i="3"/>
  <c r="D161" i="3" s="1"/>
  <c r="D153" i="3"/>
  <c r="D147" i="3"/>
  <c r="D144" i="3"/>
  <c r="D134" i="3"/>
  <c r="D96" i="3"/>
  <c r="D94" i="3"/>
  <c r="D90" i="3"/>
  <c r="D82" i="3"/>
  <c r="D61" i="3"/>
  <c r="D56" i="3"/>
  <c r="D55" i="3" s="1"/>
  <c r="D39" i="3"/>
  <c r="D23" i="3"/>
  <c r="C153" i="3"/>
  <c r="C210" i="3"/>
  <c r="C208" i="3"/>
  <c r="C204" i="3"/>
  <c r="C165" i="3"/>
  <c r="D198" i="3" l="1"/>
  <c r="E204" i="3"/>
  <c r="D152" i="3"/>
  <c r="E153" i="3"/>
  <c r="D201" i="3"/>
  <c r="E165" i="3"/>
  <c r="E210" i="3"/>
  <c r="D143" i="3"/>
  <c r="D146" i="3"/>
  <c r="D195" i="3"/>
  <c r="E208" i="3"/>
  <c r="D219" i="3"/>
  <c r="D218" i="3" s="1"/>
  <c r="E220" i="3"/>
  <c r="D215" i="3"/>
  <c r="D212" i="3"/>
  <c r="D138" i="3"/>
  <c r="D133" i="3" s="1"/>
  <c r="E139" i="3"/>
  <c r="D93" i="3"/>
  <c r="D66" i="3"/>
  <c r="D36" i="3"/>
  <c r="D77" i="3"/>
  <c r="D73" i="3" s="1"/>
  <c r="D81" i="3"/>
  <c r="D80" i="3" s="1"/>
  <c r="D51" i="3"/>
  <c r="D22" i="3"/>
  <c r="D89" i="3"/>
  <c r="D88" i="3" s="1"/>
  <c r="D28" i="3"/>
  <c r="C147" i="3"/>
  <c r="C146" i="3" s="1"/>
  <c r="D160" i="3" l="1"/>
  <c r="D142" i="3"/>
  <c r="E146" i="3"/>
  <c r="E147" i="3"/>
  <c r="C67" i="3"/>
  <c r="E67" i="3" s="1"/>
  <c r="C138" i="3"/>
  <c r="E138" i="3" s="1"/>
  <c r="D132" i="3" l="1"/>
  <c r="D131" i="3" s="1"/>
  <c r="D72" i="3"/>
  <c r="C162" i="3"/>
  <c r="C161" i="3" l="1"/>
  <c r="E162" i="3"/>
  <c r="C82" i="3"/>
  <c r="C94" i="3"/>
  <c r="E161" i="3" l="1"/>
  <c r="C96" i="3"/>
  <c r="E96" i="3" s="1"/>
  <c r="E97" i="3"/>
  <c r="C93" i="3"/>
  <c r="E93" i="3" s="1"/>
  <c r="E94" i="3"/>
  <c r="C81" i="3"/>
  <c r="E82" i="3"/>
  <c r="C80" i="3" l="1"/>
  <c r="E80" i="3" s="1"/>
  <c r="E81" i="3"/>
  <c r="C193" i="3"/>
  <c r="E193" i="3" s="1"/>
  <c r="C216" i="3"/>
  <c r="C213" i="3"/>
  <c r="C202" i="3"/>
  <c r="C199" i="3"/>
  <c r="C196" i="3"/>
  <c r="C192" i="3"/>
  <c r="E192" i="3" s="1"/>
  <c r="C164" i="3"/>
  <c r="C144" i="3"/>
  <c r="C134" i="3"/>
  <c r="C136" i="3"/>
  <c r="E136" i="3" s="1"/>
  <c r="C90" i="3"/>
  <c r="C78" i="3"/>
  <c r="C66" i="3"/>
  <c r="E66" i="3" s="1"/>
  <c r="E164" i="3" l="1"/>
  <c r="E134" i="3"/>
  <c r="C133" i="3"/>
  <c r="C195" i="3"/>
  <c r="E195" i="3" s="1"/>
  <c r="E196" i="3"/>
  <c r="C198" i="3"/>
  <c r="E198" i="3" s="1"/>
  <c r="E199" i="3"/>
  <c r="C215" i="3"/>
  <c r="E215" i="3" s="1"/>
  <c r="E216" i="3"/>
  <c r="C201" i="3"/>
  <c r="E201" i="3" s="1"/>
  <c r="E202" i="3"/>
  <c r="C212" i="3"/>
  <c r="E212" i="3" s="1"/>
  <c r="E213" i="3"/>
  <c r="C143" i="3"/>
  <c r="E144" i="3"/>
  <c r="C89" i="3"/>
  <c r="E90" i="3"/>
  <c r="C77" i="3"/>
  <c r="E78" i="3"/>
  <c r="C61" i="3"/>
  <c r="E61" i="3" s="1"/>
  <c r="C59" i="3"/>
  <c r="E59" i="3" s="1"/>
  <c r="C56" i="3"/>
  <c r="E56" i="3" s="1"/>
  <c r="C37" i="3"/>
  <c r="C32" i="3"/>
  <c r="E32" i="3" s="1"/>
  <c r="C34" i="3"/>
  <c r="E34" i="3" s="1"/>
  <c r="C23" i="3"/>
  <c r="C11" i="3"/>
  <c r="C219" i="3"/>
  <c r="C218" i="3" s="1"/>
  <c r="C160" i="3" l="1"/>
  <c r="E160" i="3" s="1"/>
  <c r="E89" i="3"/>
  <c r="C88" i="3"/>
  <c r="E88" i="3" s="1"/>
  <c r="E133" i="3"/>
  <c r="E143" i="3"/>
  <c r="E218" i="3"/>
  <c r="E219" i="3"/>
  <c r="C39" i="3"/>
  <c r="E39" i="3" s="1"/>
  <c r="E40" i="3"/>
  <c r="C36" i="3"/>
  <c r="E36" i="3" s="1"/>
  <c r="E37" i="3"/>
  <c r="C73" i="3"/>
  <c r="E73" i="3" s="1"/>
  <c r="E77" i="3"/>
  <c r="C22" i="3"/>
  <c r="E22" i="3" s="1"/>
  <c r="E23" i="3"/>
  <c r="C55" i="3"/>
  <c r="C51" i="3" s="1"/>
  <c r="C28" i="3"/>
  <c r="E28" i="3" l="1"/>
  <c r="C72" i="3"/>
  <c r="E72" i="3" s="1"/>
  <c r="E51" i="3"/>
  <c r="E55" i="3"/>
  <c r="C152" i="3"/>
  <c r="C142" i="3" s="1"/>
  <c r="C132" i="3" s="1"/>
  <c r="C131" i="3" l="1"/>
  <c r="C10" i="3"/>
  <c r="E152" i="3"/>
  <c r="D11" i="3"/>
  <c r="E12" i="3"/>
  <c r="D10" i="3" l="1"/>
  <c r="D242" i="3" s="1"/>
  <c r="E142" i="3"/>
  <c r="E11" i="3"/>
  <c r="E10" i="3" l="1"/>
  <c r="C242" i="3" l="1"/>
  <c r="E132" i="3"/>
  <c r="E131" i="3"/>
  <c r="E242" i="3" l="1"/>
</calcChain>
</file>

<file path=xl/sharedStrings.xml><?xml version="1.0" encoding="utf-8"?>
<sst xmlns="http://schemas.openxmlformats.org/spreadsheetml/2006/main" count="479" uniqueCount="465">
  <si>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</si>
  <si>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</si>
  <si>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</si>
  <si>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</si>
  <si>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</si>
  <si>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</si>
  <si>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</si>
  <si>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</si>
  <si>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</si>
  <si>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</si>
  <si>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</si>
  <si>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</si>
  <si>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</si>
  <si>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</si>
  <si>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</si>
  <si>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</si>
  <si>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</si>
  <si>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</si>
  <si>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</si>
  <si>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</si>
  <si>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</si>
  <si>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</si>
  <si>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</si>
  <si>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</si>
  <si>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</si>
  <si>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</si>
  <si>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</si>
  <si>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</si>
  <si>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</si>
  <si>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</si>
  <si>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</si>
  <si>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</si>
  <si>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</si>
  <si>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</si>
  <si>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</si>
  <si>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</si>
  <si>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</si>
  <si>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</si>
  <si>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</si>
  <si>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</si>
  <si>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</si>
  <si>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</si>
  <si>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</si>
  <si>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</si>
  <si>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</si>
  <si>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</si>
  <si>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</si>
  <si>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</si>
  <si>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</si>
  <si>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</si>
  <si>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</si>
  <si>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</si>
  <si>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</si>
  <si>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</si>
  <si>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</si>
  <si>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</si>
  <si>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</si>
  <si>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</si>
  <si>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</si>
  <si>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</si>
  <si>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</si>
  <si>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</si>
  <si>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</si>
  <si>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</si>
  <si>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</si>
  <si>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</si>
  <si>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</si>
  <si>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</si>
  <si>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</si>
  <si>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</si>
  <si>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</si>
  <si>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</si>
  <si>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</si>
  <si>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</si>
  <si>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</si>
  <si>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</si>
  <si>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</si>
  <si>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</si>
  <si>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</si>
  <si>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</si>
  <si>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</si>
  <si>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</si>
  <si>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</si>
  <si>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</si>
  <si>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</si>
  <si>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</si>
  <si>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</si>
  <si>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</si>
  <si>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</si>
  <si>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</si>
  <si>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</si>
  <si>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</si>
  <si>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</si>
  <si>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</si>
  <si>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</si>
  <si>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</si>
  <si>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</si>
  <si>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</si>
  <si>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</si>
  <si>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</si>
  <si>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</si>
  <si>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</si>
  <si>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</si>
  <si>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</si>
  <si>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</si>
  <si>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</si>
  <si>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</si>
  <si>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</si>
  <si>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</si>
  <si>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</si>
  <si>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</si>
  <si>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</si>
  <si>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</si>
  <si>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</si>
  <si>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</si>
  <si>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</si>
  <si>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</si>
  <si>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</si>
  <si>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</si>
  <si>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</si>
  <si>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</si>
  <si>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</si>
  <si>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</si>
  <si>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</si>
  <si>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</si>
  <si>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</si>
  <si>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</si>
  <si>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</si>
  <si>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</si>
  <si>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</si>
  <si>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</si>
  <si>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</si>
  <si>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</si>
  <si>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</si>
  <si>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</si>
  <si>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</si>
  <si>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</si>
  <si>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</si>
  <si>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</si>
  <si>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</si>
  <si>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</si>
  <si>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</si>
  <si>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</si>
  <si>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</si>
  <si>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</si>
  <si>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</si>
  <si>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</si>
  <si>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</si>
  <si>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</si>
  <si>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</si>
  <si>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</si>
  <si>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</si>
  <si>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</si>
  <si>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</si>
  <si>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</si>
  <si>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</si>
  <si>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</si>
  <si>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</si>
  <si>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</si>
  <si>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</si>
  <si>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</si>
  <si>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</si>
  <si>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</si>
  <si>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</si>
  <si>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</si>
  <si>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</si>
  <si>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</si>
  <si>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</si>
  <si>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</si>
  <si>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182 1 05 02010 02 1000 110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</si>
  <si>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</si>
  <si>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</si>
  <si>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</si>
  <si>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</si>
  <si>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</si>
  <si>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</si>
  <si>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</si>
  <si>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</si>
  <si>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</si>
  <si>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</si>
  <si>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</si>
  <si>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</si>
  <si>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</si>
  <si>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</si>
  <si>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</si>
  <si>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</si>
  <si>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</si>
  <si>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</si>
  <si>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</si>
  <si>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</si>
  <si>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</si>
  <si>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</si>
  <si>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</si>
  <si>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</si>
  <si>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</si>
  <si>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</si>
  <si>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</si>
  <si>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</si>
  <si>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</si>
  <si>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</si>
  <si>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</si>
  <si>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</si>
  <si>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</si>
  <si>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</si>
  <si>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855 2 02 35304 05 0000 150</t>
  </si>
  <si>
    <t>869 2 02 35302 05 0000 150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</si>
  <si>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</si>
  <si>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</si>
  <si>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</si>
  <si>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</si>
  <si>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</si>
  <si>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</si>
  <si>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</si>
  <si>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</si>
  <si>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</si>
  <si>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</si>
  <si>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</si>
  <si>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</si>
  <si>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</si>
  <si>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</si>
  <si>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</si>
  <si>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</si>
  <si>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</si>
  <si>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</si>
  <si>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</si>
  <si>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</si>
  <si>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</si>
  <si>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</si>
  <si>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</si>
  <si>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</si>
  <si>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</si>
  <si>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Приложение  1</t>
  </si>
  <si>
    <t>%</t>
  </si>
  <si>
    <t>Исполнение</t>
  </si>
  <si>
    <t>182 1 01 02010 01 3000 110</t>
  </si>
  <si>
    <t>182 1 05 02010 02 3000 110</t>
  </si>
  <si>
    <t>182 1 08 03010 01 1050 110</t>
  </si>
  <si>
    <t>182 1 08 03010 01 1060 110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</si>
  <si>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</si>
  <si>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>868 1 11 01050 05 0000 120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</si>
  <si>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</si>
  <si>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</si>
  <si>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000 1 11 01000 00 0000 120
</t>
  </si>
  <si>
    <t>868 1 13 01075 05 0000 130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</si>
  <si>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</si>
  <si>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000 1 13 01075 05 0000 130</t>
  </si>
  <si>
    <t>000 1 13 01070 00 0000 130</t>
  </si>
  <si>
    <t>Доходы от оказания информационных услуг</t>
  </si>
  <si>
    <t>869 1 13 02995 05 0000 130</t>
  </si>
  <si>
    <t>000 1 13 02995 05 0000 130</t>
  </si>
  <si>
    <t>Прочие доходы от компенсации затрат бюджетов муниципальных районов</t>
  </si>
  <si>
    <t>000 1 13 02990 00 0000 130</t>
  </si>
  <si>
    <t>Прочие доходы от компенсации затрат государства</t>
  </si>
  <si>
    <t>868 1 14 13050 05 0000 410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</si>
  <si>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</si>
  <si>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000 1 14 13050 05 0000 410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</si>
  <si>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</si>
  <si>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</si>
  <si>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920 1 16 01053 01 0035 140</t>
  </si>
  <si>
    <t>962 1 16 01053 01 9000 140</t>
  </si>
  <si>
    <t>920 1 16 01063 01 9000 140</t>
  </si>
  <si>
    <t>962 1 16 01063 01 0101 140</t>
  </si>
  <si>
    <t>962 1 16 01073 01 0027 140</t>
  </si>
  <si>
    <t>962 1 16 01133 01 9000 140</t>
  </si>
  <si>
    <t>962 1 16 01143 01 9000 140</t>
  </si>
  <si>
    <t>962 1 16 01193 01 9000 140</t>
  </si>
  <si>
    <t>962 1 16 01203 01 0021 140</t>
  </si>
  <si>
    <t>920 1 16 01203 01 0021 140</t>
  </si>
  <si>
    <t>188 1 16 10123 01 0051 140</t>
  </si>
  <si>
    <t>938 1 16 11050 01 0000 140</t>
  </si>
  <si>
    <t>868 1 16 01084 01 0000 140</t>
  </si>
  <si>
    <t>000 1 17 00000 00 0000 000</t>
  </si>
  <si>
    <t>ПРОЧИЕ НЕНАЛОГОВЫЕ ДОХОДЫ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</si>
  <si>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</si>
  <si>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</si>
  <si>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000 2 19 35250 05 0000 150</t>
  </si>
  <si>
    <t>869 2 19 35250 05 0000 150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</si>
  <si>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</si>
  <si>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000 2 19 60010 05 0000 150</t>
  </si>
  <si>
    <t>855 2 19 60010 05 0000 150</t>
  </si>
  <si>
    <t>869 2 19 60010 05 0000 150</t>
  </si>
  <si>
    <t xml:space="preserve">Исполнение  </t>
  </si>
  <si>
    <t>182 1 01 02080 01 1000 110</t>
  </si>
  <si>
    <t>868 1 16 01074 01 0000 140</t>
  </si>
  <si>
    <t>962 1 16 01153 01 0006 140</t>
  </si>
  <si>
    <t>081 1 16 10123 01 0051 140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</si>
  <si>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</si>
  <si>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</si>
  <si>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920 1 16 01063 01 0101 140</t>
  </si>
  <si>
    <t>920 1 16 01073 01 0017 140</t>
  </si>
  <si>
    <t>962 1 16 01173 01 0008 140</t>
  </si>
  <si>
    <t>852 2 02 19999 05 1004 150</t>
  </si>
  <si>
    <t>Прочие дотации бюджетам муниципальных районов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</si>
  <si>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876 2 02 25519 05 0000 150</t>
  </si>
  <si>
    <t xml:space="preserve">Субсидии бюджетам муниципальных районов на поддержку отрасли культуры
</t>
  </si>
  <si>
    <t>000 2 02 25519 05 0000 150</t>
  </si>
  <si>
    <t>000 2 02 25519 00 0000 150</t>
  </si>
  <si>
    <t xml:space="preserve">Субсидии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</si>
  <si>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</si>
  <si>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</si>
  <si>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</si>
  <si>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</si>
  <si>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 xml:space="preserve">Межбюджетные трансферты, передаваемые бюджетам на поддержку отрасли культуры
</t>
  </si>
  <si>
    <t>182 1 01 02040 01 1000 110</t>
  </si>
  <si>
    <t>048 1 12 01010 01 6000 120</t>
  </si>
  <si>
    <t>048 1 12 01030 01 6000 120</t>
  </si>
  <si>
    <t>048 1 12 01041 01 6000 120</t>
  </si>
  <si>
    <t>048 1 12 01042 01 6000 120</t>
  </si>
  <si>
    <t>911 1 08 07150 01 1000 110</t>
  </si>
  <si>
    <t>855 1 13 02995 05 0000 130</t>
  </si>
  <si>
    <t>000 1 05 00000 00 0000 000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</si>
  <si>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</si>
  <si>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</si>
  <si>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850 2 02 30024 05 3027 150</t>
  </si>
  <si>
    <t>Субвенция на организацию мероприятий при осуществлении деятельности по обращению с животными без владельцев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</si>
  <si>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</si>
  <si>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</si>
  <si>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</si>
  <si>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скотомогтльников (биотермических ям)</t>
  </si>
  <si>
    <t>000 2 02 35120 05 0000 150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</si>
  <si>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</si>
  <si>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</si>
  <si>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182 1 05 02000 02 0000 110</t>
  </si>
  <si>
    <t xml:space="preserve"> Гаврилов-Ямского муниципального района ярославской области</t>
  </si>
  <si>
    <t>Уточненный прогноз на 2023 г.</t>
  </si>
  <si>
    <t>Исполнено за  1 квартал 2023 г.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</si>
  <si>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</si>
  <si>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</si>
  <si>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</si>
  <si>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182 1 01 02030 01 1000 110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</si>
  <si>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</si>
  <si>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182 1 01 02030 01 3000 110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</si>
  <si>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</si>
  <si>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</si>
  <si>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</si>
  <si>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>182 1 01 02130 01 1000 110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</si>
  <si>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</si>
  <si>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>182 1 01 02140 01 1000 110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</si>
  <si>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</si>
  <si>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>182 1 03 02231 01 0000 110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</si>
  <si>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</si>
  <si>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</si>
  <si>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182 1 03 02241 01 0000 110</t>
  </si>
  <si>
    <t>182 1 03 02251 01 0000 110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</si>
  <si>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</si>
  <si>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182 1 03 02261 01 0000 110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</si>
  <si>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</si>
  <si>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
</t>
  </si>
  <si>
    <t xml:space="preserve"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</si>
  <si>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</si>
  <si>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</si>
  <si>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
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</si>
  <si>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</si>
  <si>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</si>
  <si>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
</t>
  </si>
  <si>
    <t>000 1 09 00000 00 0000 000</t>
  </si>
  <si>
    <t xml:space="preserve">ЗАДОЛЖЕННОСТЬ И ПЕРЕРАСЧЕТЫ ПО ОТМЕНЕННЫМ НАЛОГАМ, СБОРАМ И ИНЫМ ОБЯЗАТЕЛЬНЫМ ПЛАТЕЖАМ
</t>
  </si>
  <si>
    <t xml:space="preserve">Налог на рекламу
</t>
  </si>
  <si>
    <t>000 1 09 07010 00 0000 110</t>
  </si>
  <si>
    <t>182 1 09 07013 05 1000 110</t>
  </si>
  <si>
    <t xml:space="preserve">Налог на рекламу, мобилизуемый на территориях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</si>
  <si>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(сумма платежа (перерасчеты, недоимка и задолженность по соответствующему платежу, в том числе по отмененному)
</t>
  </si>
  <si>
    <t>000 1 09 07033 05 1000 110</t>
  </si>
  <si>
    <t>182 1 09 07033 05 1000 110</t>
  </si>
  <si>
    <t xml:space="preserve">Прочие местные налоги и сборы, мобилизуемые на территориях муниципальных районов (сумма платежа (перерасчеты, недоимка и задолженность по соответствующему платежу, в том числе по отмененному)
</t>
  </si>
  <si>
    <t>000 1 09 07053 05 1000 110</t>
  </si>
  <si>
    <t>182 1 09 07053 05 1000 110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</si>
  <si>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</si>
  <si>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</si>
  <si>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</si>
  <si>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</si>
  <si>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</si>
  <si>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>868 1 11 05075 05 0000 120</t>
  </si>
  <si>
    <t>000 1 11 05320 00 0000 120</t>
  </si>
  <si>
    <t xml:space="preserve">Плата по соглашениям об установлении сервитута в отношении земельных участков после разграничения государственной собственности на землю
</t>
  </si>
  <si>
    <t>000 1 11 05325 05 0000 120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</si>
  <si>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
</t>
  </si>
  <si>
    <t>868 1 11 05325 05 0000 120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</si>
  <si>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</si>
  <si>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</si>
  <si>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</si>
  <si>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</si>
  <si>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</si>
  <si>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</si>
  <si>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</si>
  <si>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</si>
  <si>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</si>
  <si>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</si>
  <si>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</si>
  <si>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</si>
  <si>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</si>
  <si>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</si>
  <si>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</si>
  <si>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</si>
  <si>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</si>
  <si>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</si>
  <si>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</si>
  <si>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</si>
  <si>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</si>
  <si>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</si>
  <si>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</si>
  <si>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</si>
  <si>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</si>
  <si>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</si>
  <si>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</si>
  <si>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</si>
  <si>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</si>
  <si>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</si>
  <si>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</si>
  <si>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</si>
  <si>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</si>
  <si>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</si>
  <si>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</si>
  <si>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</si>
  <si>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</si>
  <si>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868 1 17 05050 05 0000 180</t>
  </si>
  <si>
    <t xml:space="preserve">Прочие неналоговые доходы бюджетов муниципальных районов
</t>
  </si>
  <si>
    <t>Прочие неналоговые доходы бюджетов муниципальных районов</t>
  </si>
  <si>
    <t>000 1 1 7 0500 00 0000 180</t>
  </si>
  <si>
    <t>000 1 17 05050 05 0000 180</t>
  </si>
  <si>
    <t xml:space="preserve">Прочие неналоговые доходы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</si>
  <si>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</si>
  <si>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</si>
  <si>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 xml:space="preserve">Дотации бюджетам муниципальных районов на поддержку мер по обеспечению сбалансированности бюджетов
</t>
  </si>
  <si>
    <t>855 2 02 19999 05 1009 150</t>
  </si>
  <si>
    <t>Прочие дотации бюджетам муниципальных районов (Дотации на реализацию мероприятий по обеспечению обязательных требований охраны объектов образования I-III категорий опасности)</t>
  </si>
  <si>
    <t xml:space="preserve"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</si>
  <si>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858 2 02 20077 05 0000 150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</si>
  <si>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</si>
  <si>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</si>
  <si>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</si>
  <si>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876 2 02 29999 05 2009 150</t>
  </si>
  <si>
    <t>Счубсидия на осуществление деятельности в сфере молодежной политикисоциальными учреждениями молодежи</t>
  </si>
  <si>
    <t xml:space="preserve">Субвенции бюджетам муниципальных районов на предоставление гражданам субсидий на оплату жилого помещения и коммунальных услуг
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</si>
  <si>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детейза счет средств областного бюджета</t>
  </si>
  <si>
    <t xml:space="preserve">Субвенция на организацию образовательного процесса 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</si>
  <si>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</si>
  <si>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</si>
  <si>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 xml:space="preserve"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</si>
  <si>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</si>
  <si>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
</t>
  </si>
  <si>
    <t xml:space="preserve">Субвенции бюджетам муниципальных районов на осуществление ежемесячных выплат на детей в возрасте от трех до семи лет включительно
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</si>
  <si>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</si>
  <si>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</si>
  <si>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 xml:space="preserve">Субвенции бюджетам муниципальных районов на оплату жилищно-коммунальных услуг отдельным категориям граждан
</t>
  </si>
  <si>
    <t xml:space="preserve"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</si>
  <si>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
</t>
  </si>
  <si>
    <t xml:space="preserve">Субвенции бюджетам муниципальных районов на государственную регистрацию актов гражданского состояния
</t>
  </si>
  <si>
    <t xml:space="preserve">Межбюджетные трансферты, передаваемые бюджетам муниципальных районов на поддержку отрасли культуры
</t>
  </si>
  <si>
    <t>858 2 02 49999 05 4007 150</t>
  </si>
  <si>
    <t>Межбюджетные трансферты на оказание госудаственной поддержки отдельным категориям граждан для проведения ремонта жилых помещений и (или) работ, направленных на повышение уровня обеспеченности тх коммунальными услугами</t>
  </si>
  <si>
    <t>000 2 18 00000 00 0000 000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</si>
  <si>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</si>
  <si>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</si>
  <si>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000 218 00000 05 0000 150</t>
  </si>
  <si>
    <t xml:space="preserve">Доходы бюджетов муниципальных районов от возврата организациями остатков субсидий прошлых лет
</t>
  </si>
  <si>
    <t>000 2 18 05000 05 0000 150</t>
  </si>
  <si>
    <t>000 2 18 05010 05 0000 150</t>
  </si>
  <si>
    <t xml:space="preserve">Доходы бюджетов муниципальных районов от возврата бюджетными учреждениями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</si>
  <si>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</si>
  <si>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855 2 18 05010 05 0000 150</t>
  </si>
  <si>
    <t xml:space="preserve">Возврат остатков субвенций на оплату жилищно-коммунальных услуг отдельным категориям граждан из бюджетов муниципальных районов
</t>
  </si>
  <si>
    <t>962 1 16 01203 01 9000 140</t>
  </si>
  <si>
    <t>доходов бюджета Гаврилов-Ямского муниципального района Ярославской области за 1 квартал 2023 года в соответствии с классификацией доходов бюджета Российской Федерации</t>
  </si>
  <si>
    <t>от   27.04.2023 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</si>
</sst>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6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42"/>
  <sheetViews>
    <sheetView tabSelected="1" zoomScale="98" zoomScaleNormal="98" workbookViewId="0">
      <selection activeCell="A7" sqref="A7:E7"/>
    </sheetView>
  </sheetViews>
  <sheetFormatPr defaultColWidth="9.109375" defaultRowHeight="14.4" x14ac:dyDescent="0.3"/>
  <cols>
    <col min="1" max="1" width="28" style="1" customWidth="1"/>
    <col min="2" max="2" width="49.6640625" style="1" customWidth="1"/>
    <col min="3" max="3" width="19" style="1" customWidth="1"/>
    <col min="4" max="4" width="17.5546875" style="1" customWidth="1"/>
    <col min="5" max="5" width="8.44140625" style="1" customWidth="1"/>
    <col min="6" max="9" width="9.109375" style="1"/>
    <col min="10" max="10" width="14" style="1" bestFit="1" customWidth="1"/>
    <col min="11" max="16384" width="9.109375" style="1"/>
  </cols>
  <sheetData>
    <row r="1" spans="1:8" x14ac:dyDescent="0.3">
      <c r="D1" s="40" t="s">
        <v>231</v>
      </c>
      <c r="E1" s="40"/>
      <c r="G1" s="11"/>
      <c r="H1" s="11"/>
    </row>
    <row r="2" spans="1:8" x14ac:dyDescent="0.3">
      <c r="C2" s="40" t="s">
        <v>157</v>
      </c>
      <c r="D2" s="40"/>
      <c r="E2" s="40"/>
      <c r="G2" s="11"/>
      <c r="H2" s="11"/>
    </row>
    <row r="3" spans="1:8" x14ac:dyDescent="0.3">
      <c r="B3" s="40" t="s">
        <v>323</v>
      </c>
      <c r="C3" s="40"/>
      <c r="D3" s="40"/>
      <c r="E3" s="40"/>
      <c r="G3" s="10"/>
    </row>
    <row r="4" spans="1:8" x14ac:dyDescent="0.3">
      <c r="D4" s="13" t="s">
        <v>464</v>
      </c>
      <c r="E4" s="16"/>
    </row>
    <row r="5" spans="1:8" x14ac:dyDescent="0.3">
      <c r="B5" s="11"/>
      <c r="C5" s="11"/>
    </row>
    <row r="6" spans="1:8" ht="18.75" customHeight="1" x14ac:dyDescent="0.3">
      <c r="A6" s="42" t="s">
        <v>281</v>
      </c>
      <c r="B6" s="42"/>
      <c r="C6" s="42"/>
      <c r="D6" s="42"/>
      <c r="E6" s="42"/>
    </row>
    <row r="7" spans="1:8" ht="45" customHeight="1" x14ac:dyDescent="0.3">
      <c r="A7" s="43" t="s">
        <v>463</v>
      </c>
      <c r="B7" s="43"/>
      <c r="C7" s="43"/>
      <c r="D7" s="43"/>
      <c r="E7" s="43"/>
    </row>
    <row r="8" spans="1:8" ht="31.2" x14ac:dyDescent="0.3">
      <c r="A8" s="41" t="s">
        <v>2</v>
      </c>
      <c r="B8" s="41" t="s">
        <v>3</v>
      </c>
      <c r="C8" s="33" t="s">
        <v>324</v>
      </c>
      <c r="D8" s="33" t="s">
        <v>325</v>
      </c>
      <c r="E8" s="24" t="s">
        <v>233</v>
      </c>
    </row>
    <row r="9" spans="1:8" ht="15.6" x14ac:dyDescent="0.3">
      <c r="A9" s="41"/>
      <c r="B9" s="41"/>
      <c r="C9" s="17" t="s">
        <v>4</v>
      </c>
      <c r="D9" s="18" t="s">
        <v>4</v>
      </c>
      <c r="E9" s="19" t="s">
        <v>232</v>
      </c>
    </row>
    <row r="10" spans="1:8" ht="15.6" x14ac:dyDescent="0.3">
      <c r="A10" s="2" t="s">
        <v>5</v>
      </c>
      <c r="B10" s="3" t="s">
        <v>198</v>
      </c>
      <c r="C10" s="27">
        <f>C11+C22+C28+C36+C39+C51+C66+C72+C88+C103+C127</f>
        <v>126312410</v>
      </c>
      <c r="D10" s="27">
        <f>D11+D22+D28+D36+D39+D51+D66+D72+D88+D103+D127+D44</f>
        <v>21582282.059999999</v>
      </c>
      <c r="E10" s="34">
        <f>D10/C10*100</f>
        <v>17.08643043070748</v>
      </c>
    </row>
    <row r="11" spans="1:8" ht="15.6" x14ac:dyDescent="0.3">
      <c r="A11" s="2" t="s">
        <v>78</v>
      </c>
      <c r="B11" s="3" t="s">
        <v>197</v>
      </c>
      <c r="C11" s="27">
        <f>C12</f>
        <v>96153000</v>
      </c>
      <c r="D11" s="27">
        <f>D12</f>
        <v>13308710.23</v>
      </c>
      <c r="E11" s="34">
        <f t="shared" ref="E11:E28" si="0">D11/C11*100</f>
        <v>13.841180441587886</v>
      </c>
    </row>
    <row r="12" spans="1:8" ht="15.6" x14ac:dyDescent="0.3">
      <c r="A12" s="2" t="s">
        <v>79</v>
      </c>
      <c r="B12" s="3" t="s">
        <v>6</v>
      </c>
      <c r="C12" s="27">
        <f>SUM(C13:C21)</f>
        <v>96153000</v>
      </c>
      <c r="D12" s="27">
        <f>SUM(D13:D21)</f>
        <v>13308710.23</v>
      </c>
      <c r="E12" s="34">
        <f t="shared" si="0"/>
        <v>13.841180441587886</v>
      </c>
    </row>
    <row r="13" spans="1:8" ht="195.75" customHeight="1" x14ac:dyDescent="0.3">
      <c r="A13" s="4" t="s">
        <v>167</v>
      </c>
      <c r="B13" s="5" t="s">
        <v>326</v>
      </c>
      <c r="C13" s="28">
        <v>95303000</v>
      </c>
      <c r="D13" s="28">
        <v>12714166.43</v>
      </c>
      <c r="E13" s="35">
        <f t="shared" si="0"/>
        <v>13.34078300788013</v>
      </c>
    </row>
    <row r="14" spans="1:8" ht="200.25" customHeight="1" x14ac:dyDescent="0.3">
      <c r="A14" s="4" t="s">
        <v>234</v>
      </c>
      <c r="B14" s="5" t="s">
        <v>327</v>
      </c>
      <c r="C14" s="28">
        <v>0</v>
      </c>
      <c r="D14" s="28">
        <v>-18530.04</v>
      </c>
      <c r="E14" s="35">
        <v>0</v>
      </c>
    </row>
    <row r="15" spans="1:8" ht="211.5" customHeight="1" x14ac:dyDescent="0.3">
      <c r="A15" s="4" t="s">
        <v>168</v>
      </c>
      <c r="B15" s="5" t="s">
        <v>328</v>
      </c>
      <c r="C15" s="28">
        <v>100000</v>
      </c>
      <c r="D15" s="28">
        <v>-32849.919999999998</v>
      </c>
      <c r="E15" s="35">
        <f t="shared" si="0"/>
        <v>-32.849919999999997</v>
      </c>
    </row>
    <row r="16" spans="1:8" ht="135" customHeight="1" x14ac:dyDescent="0.3">
      <c r="A16" s="4" t="s">
        <v>329</v>
      </c>
      <c r="B16" s="5" t="s">
        <v>330</v>
      </c>
      <c r="C16" s="28">
        <v>300000</v>
      </c>
      <c r="D16" s="28">
        <v>27389.57</v>
      </c>
      <c r="E16" s="35">
        <f t="shared" si="0"/>
        <v>9.129856666666667</v>
      </c>
    </row>
    <row r="17" spans="1:5" ht="120.75" customHeight="1" x14ac:dyDescent="0.3">
      <c r="A17" s="4" t="s">
        <v>331</v>
      </c>
      <c r="B17" s="5" t="s">
        <v>332</v>
      </c>
      <c r="C17" s="28">
        <v>0</v>
      </c>
      <c r="D17" s="28">
        <v>188.76</v>
      </c>
      <c r="E17" s="35">
        <v>0</v>
      </c>
    </row>
    <row r="18" spans="1:5" ht="187.2" x14ac:dyDescent="0.3">
      <c r="A18" s="4" t="s">
        <v>303</v>
      </c>
      <c r="B18" s="5" t="s">
        <v>333</v>
      </c>
      <c r="C18" s="28">
        <v>0</v>
      </c>
      <c r="D18" s="28">
        <v>276306.3</v>
      </c>
      <c r="E18" s="35">
        <v>0</v>
      </c>
    </row>
    <row r="19" spans="1:5" ht="249.6" x14ac:dyDescent="0.3">
      <c r="A19" s="4" t="s">
        <v>282</v>
      </c>
      <c r="B19" s="5" t="s">
        <v>334</v>
      </c>
      <c r="C19" s="28">
        <v>450000</v>
      </c>
      <c r="D19" s="28">
        <v>132065.85999999999</v>
      </c>
      <c r="E19" s="35">
        <f>D19/C19*100</f>
        <v>29.347968888888886</v>
      </c>
    </row>
    <row r="20" spans="1:5" ht="124.8" x14ac:dyDescent="0.3">
      <c r="A20" s="4" t="s">
        <v>335</v>
      </c>
      <c r="B20" s="5" t="s">
        <v>336</v>
      </c>
      <c r="C20" s="28">
        <v>0</v>
      </c>
      <c r="D20" s="28">
        <v>208244.4</v>
      </c>
      <c r="E20" s="35">
        <v>0</v>
      </c>
    </row>
    <row r="21" spans="1:5" ht="124.8" x14ac:dyDescent="0.3">
      <c r="A21" s="4" t="s">
        <v>337</v>
      </c>
      <c r="B21" s="5" t="s">
        <v>338</v>
      </c>
      <c r="C21" s="28">
        <v>0</v>
      </c>
      <c r="D21" s="28">
        <v>1728.87</v>
      </c>
      <c r="E21" s="35">
        <v>0</v>
      </c>
    </row>
    <row r="22" spans="1:5" ht="46.8" x14ac:dyDescent="0.3">
      <c r="A22" s="2" t="s">
        <v>7</v>
      </c>
      <c r="B22" s="3" t="s">
        <v>195</v>
      </c>
      <c r="C22" s="27">
        <f>C23</f>
        <v>7923410</v>
      </c>
      <c r="D22" s="27">
        <f>D23</f>
        <v>2130267.34</v>
      </c>
      <c r="E22" s="34">
        <f t="shared" si="0"/>
        <v>26.885739094657474</v>
      </c>
    </row>
    <row r="23" spans="1:5" ht="36" customHeight="1" x14ac:dyDescent="0.3">
      <c r="A23" s="6" t="s">
        <v>8</v>
      </c>
      <c r="B23" s="7" t="s">
        <v>163</v>
      </c>
      <c r="C23" s="29">
        <f>C24+C25+C26+C27</f>
        <v>7923410</v>
      </c>
      <c r="D23" s="29">
        <f>D24+D25+D26+D27</f>
        <v>2130267.34</v>
      </c>
      <c r="E23" s="35">
        <f t="shared" si="0"/>
        <v>26.885739094657474</v>
      </c>
    </row>
    <row r="24" spans="1:5" ht="171.6" x14ac:dyDescent="0.3">
      <c r="A24" s="4" t="s">
        <v>339</v>
      </c>
      <c r="B24" s="5" t="s">
        <v>340</v>
      </c>
      <c r="C24" s="28">
        <v>3752920</v>
      </c>
      <c r="D24" s="28">
        <v>1095127.18</v>
      </c>
      <c r="E24" s="35">
        <f t="shared" si="0"/>
        <v>29.18066945205333</v>
      </c>
    </row>
    <row r="25" spans="1:5" ht="210.75" customHeight="1" x14ac:dyDescent="0.3">
      <c r="A25" s="4" t="s">
        <v>342</v>
      </c>
      <c r="B25" s="5" t="s">
        <v>341</v>
      </c>
      <c r="C25" s="28">
        <v>26070</v>
      </c>
      <c r="D25" s="28">
        <v>4494.57</v>
      </c>
      <c r="E25" s="35">
        <f t="shared" si="0"/>
        <v>17.240391254315306</v>
      </c>
    </row>
    <row r="26" spans="1:5" ht="171.6" x14ac:dyDescent="0.3">
      <c r="A26" s="4" t="s">
        <v>343</v>
      </c>
      <c r="B26" s="5" t="s">
        <v>344</v>
      </c>
      <c r="C26" s="28">
        <v>4639380</v>
      </c>
      <c r="D26" s="28">
        <v>1170980.5</v>
      </c>
      <c r="E26" s="35">
        <f t="shared" si="0"/>
        <v>25.240021295949028</v>
      </c>
    </row>
    <row r="27" spans="1:5" ht="171.6" x14ac:dyDescent="0.3">
      <c r="A27" s="4" t="s">
        <v>345</v>
      </c>
      <c r="B27" s="5" t="s">
        <v>346</v>
      </c>
      <c r="C27" s="28">
        <v>-494960</v>
      </c>
      <c r="D27" s="28">
        <v>-140334.91</v>
      </c>
      <c r="E27" s="35">
        <f t="shared" si="0"/>
        <v>28.352778002262806</v>
      </c>
    </row>
    <row r="28" spans="1:5" ht="15.6" x14ac:dyDescent="0.3">
      <c r="A28" s="2" t="s">
        <v>310</v>
      </c>
      <c r="B28" s="3" t="s">
        <v>196</v>
      </c>
      <c r="C28" s="27">
        <f>C29+C32+C34</f>
        <v>2328500</v>
      </c>
      <c r="D28" s="27">
        <f>D29+D32+D34</f>
        <v>-368168.8</v>
      </c>
      <c r="E28" s="35">
        <f t="shared" si="0"/>
        <v>-15.811415074082028</v>
      </c>
    </row>
    <row r="29" spans="1:5" ht="31.2" x14ac:dyDescent="0.3">
      <c r="A29" s="6" t="s">
        <v>322</v>
      </c>
      <c r="B29" s="7" t="s">
        <v>1</v>
      </c>
      <c r="C29" s="29">
        <v>0</v>
      </c>
      <c r="D29" s="29">
        <f>SUM(D30:D31)</f>
        <v>-59382.02</v>
      </c>
      <c r="E29" s="35">
        <v>0</v>
      </c>
    </row>
    <row r="30" spans="1:5" ht="93.6" x14ac:dyDescent="0.3">
      <c r="A30" s="4" t="s">
        <v>169</v>
      </c>
      <c r="B30" s="5" t="s">
        <v>347</v>
      </c>
      <c r="C30" s="28">
        <v>0</v>
      </c>
      <c r="D30" s="28">
        <v>-56833.75</v>
      </c>
      <c r="E30" s="35">
        <v>0</v>
      </c>
    </row>
    <row r="31" spans="1:5" ht="93.6" x14ac:dyDescent="0.3">
      <c r="A31" s="4" t="s">
        <v>235</v>
      </c>
      <c r="B31" s="5" t="s">
        <v>348</v>
      </c>
      <c r="C31" s="28">
        <v>0</v>
      </c>
      <c r="D31" s="28">
        <v>-2548.27</v>
      </c>
      <c r="E31" s="35">
        <v>0</v>
      </c>
    </row>
    <row r="32" spans="1:5" ht="15.6" x14ac:dyDescent="0.3">
      <c r="A32" s="6" t="s">
        <v>9</v>
      </c>
      <c r="B32" s="7" t="s">
        <v>0</v>
      </c>
      <c r="C32" s="29">
        <f>C33</f>
        <v>9500</v>
      </c>
      <c r="D32" s="29">
        <f>D33</f>
        <v>99264.2</v>
      </c>
      <c r="E32" s="35">
        <f t="shared" ref="E32:E41" si="1">D32/C32*100</f>
        <v>1044.8863157894737</v>
      </c>
    </row>
    <row r="33" spans="1:5" ht="78" x14ac:dyDescent="0.3">
      <c r="A33" s="4" t="s">
        <v>170</v>
      </c>
      <c r="B33" s="12" t="s">
        <v>349</v>
      </c>
      <c r="C33" s="28">
        <v>9500</v>
      </c>
      <c r="D33" s="28">
        <v>99264.2</v>
      </c>
      <c r="E33" s="35">
        <f t="shared" si="1"/>
        <v>1044.8863157894737</v>
      </c>
    </row>
    <row r="34" spans="1:5" ht="31.2" x14ac:dyDescent="0.3">
      <c r="A34" s="6" t="s">
        <v>10</v>
      </c>
      <c r="B34" s="7" t="s">
        <v>11</v>
      </c>
      <c r="C34" s="29">
        <f>C35</f>
        <v>2319000</v>
      </c>
      <c r="D34" s="29">
        <f>D35</f>
        <v>-408050.98</v>
      </c>
      <c r="E34" s="35">
        <f t="shared" si="1"/>
        <v>-17.595988788270805</v>
      </c>
    </row>
    <row r="35" spans="1:5" ht="124.8" x14ac:dyDescent="0.3">
      <c r="A35" s="6" t="s">
        <v>171</v>
      </c>
      <c r="B35" s="5" t="s">
        <v>350</v>
      </c>
      <c r="C35" s="28">
        <v>2319000</v>
      </c>
      <c r="D35" s="28">
        <v>-408050.98</v>
      </c>
      <c r="E35" s="35">
        <f t="shared" si="1"/>
        <v>-17.595988788270805</v>
      </c>
    </row>
    <row r="36" spans="1:5" ht="46.8" x14ac:dyDescent="0.3">
      <c r="A36" s="2" t="s">
        <v>77</v>
      </c>
      <c r="B36" s="3" t="s">
        <v>199</v>
      </c>
      <c r="C36" s="27">
        <f>C37</f>
        <v>1331000</v>
      </c>
      <c r="D36" s="27">
        <f>D37</f>
        <v>360340.39</v>
      </c>
      <c r="E36" s="34">
        <f t="shared" si="1"/>
        <v>27.072906836964687</v>
      </c>
    </row>
    <row r="37" spans="1:5" ht="15.6" x14ac:dyDescent="0.3">
      <c r="A37" s="6" t="s">
        <v>12</v>
      </c>
      <c r="B37" s="7" t="s">
        <v>13</v>
      </c>
      <c r="C37" s="29">
        <f>C38</f>
        <v>1331000</v>
      </c>
      <c r="D37" s="29">
        <f>D38</f>
        <v>360340.39</v>
      </c>
      <c r="E37" s="34">
        <f t="shared" si="1"/>
        <v>27.072906836964687</v>
      </c>
    </row>
    <row r="38" spans="1:5" ht="109.2" x14ac:dyDescent="0.3">
      <c r="A38" s="4" t="s">
        <v>172</v>
      </c>
      <c r="B38" s="5" t="s">
        <v>351</v>
      </c>
      <c r="C38" s="28">
        <v>1331000</v>
      </c>
      <c r="D38" s="28">
        <v>360340.39</v>
      </c>
      <c r="E38" s="35">
        <f t="shared" si="1"/>
        <v>27.072906836964687</v>
      </c>
    </row>
    <row r="39" spans="1:5" ht="15.6" x14ac:dyDescent="0.3">
      <c r="A39" s="2" t="s">
        <v>14</v>
      </c>
      <c r="B39" s="3" t="s">
        <v>200</v>
      </c>
      <c r="C39" s="27">
        <f>C40</f>
        <v>3723000</v>
      </c>
      <c r="D39" s="27">
        <f>D40</f>
        <v>660413.32999999996</v>
      </c>
      <c r="E39" s="34">
        <f t="shared" si="1"/>
        <v>17.73874106903035</v>
      </c>
    </row>
    <row r="40" spans="1:5" ht="46.8" x14ac:dyDescent="0.3">
      <c r="A40" s="6" t="s">
        <v>15</v>
      </c>
      <c r="B40" s="7" t="s">
        <v>84</v>
      </c>
      <c r="C40" s="27">
        <f>SUM(C41:C43)</f>
        <v>3723000</v>
      </c>
      <c r="D40" s="27">
        <f>SUM(D41:D43)</f>
        <v>660413.32999999996</v>
      </c>
      <c r="E40" s="34">
        <f t="shared" si="1"/>
        <v>17.73874106903035</v>
      </c>
    </row>
    <row r="41" spans="1:5" ht="93.6" x14ac:dyDescent="0.3">
      <c r="A41" s="4" t="s">
        <v>236</v>
      </c>
      <c r="B41" s="5" t="s">
        <v>352</v>
      </c>
      <c r="C41" s="28">
        <v>3623000</v>
      </c>
      <c r="D41" s="28">
        <v>655413.32999999996</v>
      </c>
      <c r="E41" s="35">
        <f t="shared" si="1"/>
        <v>18.090348606127517</v>
      </c>
    </row>
    <row r="42" spans="1:5" ht="124.8" x14ac:dyDescent="0.3">
      <c r="A42" s="4" t="s">
        <v>237</v>
      </c>
      <c r="B42" s="5" t="s">
        <v>353</v>
      </c>
      <c r="C42" s="28">
        <v>100000</v>
      </c>
      <c r="D42" s="28">
        <v>0</v>
      </c>
      <c r="E42" s="35">
        <v>0</v>
      </c>
    </row>
    <row r="43" spans="1:5" ht="124.8" x14ac:dyDescent="0.3">
      <c r="A43" s="4" t="s">
        <v>308</v>
      </c>
      <c r="B43" s="5" t="s">
        <v>354</v>
      </c>
      <c r="C43" s="28">
        <v>0</v>
      </c>
      <c r="D43" s="28">
        <v>5000</v>
      </c>
      <c r="E43" s="35">
        <v>0</v>
      </c>
    </row>
    <row r="44" spans="1:5" ht="62.4" x14ac:dyDescent="0.3">
      <c r="A44" s="2" t="s">
        <v>355</v>
      </c>
      <c r="B44" s="3" t="s">
        <v>356</v>
      </c>
      <c r="C44" s="27">
        <f>C45+C47+C49</f>
        <v>0</v>
      </c>
      <c r="D44" s="27">
        <f>D45+D47+D49</f>
        <v>-2780</v>
      </c>
      <c r="E44" s="34"/>
    </row>
    <row r="45" spans="1:5" ht="31.2" x14ac:dyDescent="0.3">
      <c r="A45" s="6" t="s">
        <v>358</v>
      </c>
      <c r="B45" s="7" t="s">
        <v>357</v>
      </c>
      <c r="C45" s="29">
        <f>C46</f>
        <v>0</v>
      </c>
      <c r="D45" s="29">
        <f>D46</f>
        <v>-93</v>
      </c>
      <c r="E45" s="35"/>
    </row>
    <row r="46" spans="1:5" ht="93.6" x14ac:dyDescent="0.3">
      <c r="A46" s="4" t="s">
        <v>359</v>
      </c>
      <c r="B46" s="5" t="s">
        <v>360</v>
      </c>
      <c r="C46" s="28">
        <v>0</v>
      </c>
      <c r="D46" s="28">
        <v>-93</v>
      </c>
      <c r="E46" s="35">
        <v>0</v>
      </c>
    </row>
    <row r="47" spans="1:5" ht="140.4" x14ac:dyDescent="0.3">
      <c r="A47" s="6" t="s">
        <v>362</v>
      </c>
      <c r="B47" s="7" t="s">
        <v>361</v>
      </c>
      <c r="C47" s="29">
        <f>C48</f>
        <v>0</v>
      </c>
      <c r="D47" s="29">
        <f>D48</f>
        <v>-135</v>
      </c>
      <c r="E47" s="35">
        <v>0</v>
      </c>
    </row>
    <row r="48" spans="1:5" ht="140.4" x14ac:dyDescent="0.3">
      <c r="A48" s="4" t="s">
        <v>363</v>
      </c>
      <c r="B48" s="5" t="s">
        <v>361</v>
      </c>
      <c r="C48" s="28">
        <v>0</v>
      </c>
      <c r="D48" s="28">
        <v>-135</v>
      </c>
      <c r="E48" s="35">
        <v>0</v>
      </c>
    </row>
    <row r="49" spans="1:5" ht="93.6" x14ac:dyDescent="0.3">
      <c r="A49" s="6" t="s">
        <v>365</v>
      </c>
      <c r="B49" s="7" t="s">
        <v>364</v>
      </c>
      <c r="C49" s="29">
        <f>C50</f>
        <v>0</v>
      </c>
      <c r="D49" s="29">
        <f>D50</f>
        <v>-2552</v>
      </c>
      <c r="E49" s="35">
        <v>0</v>
      </c>
    </row>
    <row r="50" spans="1:5" ht="93.6" x14ac:dyDescent="0.3">
      <c r="A50" s="4" t="s">
        <v>366</v>
      </c>
      <c r="B50" s="5" t="s">
        <v>364</v>
      </c>
      <c r="C50" s="28">
        <v>0</v>
      </c>
      <c r="D50" s="28">
        <v>-2552</v>
      </c>
      <c r="E50" s="35">
        <v>0</v>
      </c>
    </row>
    <row r="51" spans="1:5" ht="51" customHeight="1" x14ac:dyDescent="0.3">
      <c r="A51" s="2" t="s">
        <v>75</v>
      </c>
      <c r="B51" s="3" t="s">
        <v>201</v>
      </c>
      <c r="C51" s="27">
        <f>C55+C52</f>
        <v>4626000</v>
      </c>
      <c r="D51" s="27">
        <f>D55+D52</f>
        <v>1444079.3499999999</v>
      </c>
      <c r="E51" s="34">
        <f t="shared" ref="E51:E53" si="2">D51/C51*100</f>
        <v>31.216587764807606</v>
      </c>
    </row>
    <row r="52" spans="1:5" ht="51" customHeight="1" x14ac:dyDescent="0.3">
      <c r="A52" s="2" t="s">
        <v>242</v>
      </c>
      <c r="B52" s="3" t="s">
        <v>241</v>
      </c>
      <c r="C52" s="27">
        <f>C53</f>
        <v>12000</v>
      </c>
      <c r="D52" s="27">
        <f>D53</f>
        <v>0</v>
      </c>
      <c r="E52" s="34">
        <f t="shared" si="2"/>
        <v>0</v>
      </c>
    </row>
    <row r="53" spans="1:5" ht="51" customHeight="1" x14ac:dyDescent="0.3">
      <c r="A53" s="6" t="s">
        <v>240</v>
      </c>
      <c r="B53" s="7" t="s">
        <v>238</v>
      </c>
      <c r="C53" s="27">
        <f>C54</f>
        <v>12000</v>
      </c>
      <c r="D53" s="27">
        <f>D54</f>
        <v>0</v>
      </c>
      <c r="E53" s="35">
        <f t="shared" si="2"/>
        <v>0</v>
      </c>
    </row>
    <row r="54" spans="1:5" ht="84" customHeight="1" x14ac:dyDescent="0.3">
      <c r="A54" s="4" t="s">
        <v>239</v>
      </c>
      <c r="B54" s="5" t="s">
        <v>367</v>
      </c>
      <c r="C54" s="28">
        <v>12000</v>
      </c>
      <c r="D54" s="28">
        <v>0</v>
      </c>
      <c r="E54" s="36">
        <f>D54/C54*100</f>
        <v>0</v>
      </c>
    </row>
    <row r="55" spans="1:5" ht="153" customHeight="1" x14ac:dyDescent="0.3">
      <c r="A55" s="6" t="s">
        <v>76</v>
      </c>
      <c r="B55" s="7" t="s">
        <v>16</v>
      </c>
      <c r="C55" s="29">
        <f>C56+C59+C62</f>
        <v>4614000</v>
      </c>
      <c r="D55" s="29">
        <f>D56+D59+D62+D63</f>
        <v>1444079.3499999999</v>
      </c>
      <c r="E55" s="35">
        <f t="shared" ref="E55:E83" si="3">D55/C55*100</f>
        <v>31.29777524924144</v>
      </c>
    </row>
    <row r="56" spans="1:5" ht="78" x14ac:dyDescent="0.3">
      <c r="A56" s="6" t="s">
        <v>17</v>
      </c>
      <c r="B56" s="7" t="s">
        <v>173</v>
      </c>
      <c r="C56" s="29">
        <f>C57+C58</f>
        <v>3950000</v>
      </c>
      <c r="D56" s="29">
        <f>D57+D58</f>
        <v>718962.58</v>
      </c>
      <c r="E56" s="35">
        <f t="shared" si="3"/>
        <v>18.201584303797468</v>
      </c>
    </row>
    <row r="57" spans="1:5" ht="140.4" x14ac:dyDescent="0.3">
      <c r="A57" s="4" t="s">
        <v>18</v>
      </c>
      <c r="B57" s="5" t="s">
        <v>368</v>
      </c>
      <c r="C57" s="28">
        <v>2850000</v>
      </c>
      <c r="D57" s="28">
        <v>523346.86</v>
      </c>
      <c r="E57" s="35">
        <f t="shared" si="3"/>
        <v>18.363047719298244</v>
      </c>
    </row>
    <row r="58" spans="1:5" ht="124.8" x14ac:dyDescent="0.3">
      <c r="A58" s="4" t="s">
        <v>19</v>
      </c>
      <c r="B58" s="5" t="s">
        <v>369</v>
      </c>
      <c r="C58" s="28">
        <v>1100000</v>
      </c>
      <c r="D58" s="28">
        <v>195615.72</v>
      </c>
      <c r="E58" s="35">
        <f t="shared" si="3"/>
        <v>17.783247272727273</v>
      </c>
    </row>
    <row r="59" spans="1:5" ht="109.2" x14ac:dyDescent="0.3">
      <c r="A59" s="6" t="s">
        <v>20</v>
      </c>
      <c r="B59" s="8" t="s">
        <v>174</v>
      </c>
      <c r="C59" s="29">
        <f>C60</f>
        <v>224000</v>
      </c>
      <c r="D59" s="29">
        <f>D60</f>
        <v>151460.62</v>
      </c>
      <c r="E59" s="35">
        <f t="shared" si="3"/>
        <v>67.616348214285722</v>
      </c>
    </row>
    <row r="60" spans="1:5" ht="124.8" x14ac:dyDescent="0.3">
      <c r="A60" s="4" t="s">
        <v>21</v>
      </c>
      <c r="B60" s="5" t="s">
        <v>370</v>
      </c>
      <c r="C60" s="28">
        <v>224000</v>
      </c>
      <c r="D60" s="28">
        <v>151460.62</v>
      </c>
      <c r="E60" s="35">
        <f t="shared" si="3"/>
        <v>67.616348214285722</v>
      </c>
    </row>
    <row r="61" spans="1:5" ht="62.4" x14ac:dyDescent="0.3">
      <c r="A61" s="6" t="s">
        <v>80</v>
      </c>
      <c r="B61" s="7" t="s">
        <v>164</v>
      </c>
      <c r="C61" s="29">
        <f>C62</f>
        <v>440000</v>
      </c>
      <c r="D61" s="29">
        <f>D62</f>
        <v>570327.16</v>
      </c>
      <c r="E61" s="35">
        <f t="shared" si="3"/>
        <v>129.61980909090909</v>
      </c>
    </row>
    <row r="62" spans="1:5" ht="62.4" x14ac:dyDescent="0.3">
      <c r="A62" s="4" t="s">
        <v>372</v>
      </c>
      <c r="B62" s="5" t="s">
        <v>371</v>
      </c>
      <c r="C62" s="28">
        <v>440000</v>
      </c>
      <c r="D62" s="28">
        <v>570327.16</v>
      </c>
      <c r="E62" s="35">
        <f t="shared" si="3"/>
        <v>129.61980909090909</v>
      </c>
    </row>
    <row r="63" spans="1:5" ht="78" x14ac:dyDescent="0.3">
      <c r="A63" s="6" t="s">
        <v>373</v>
      </c>
      <c r="B63" s="7" t="s">
        <v>374</v>
      </c>
      <c r="C63" s="29">
        <f>C64</f>
        <v>0</v>
      </c>
      <c r="D63" s="29">
        <f>D64</f>
        <v>3328.99</v>
      </c>
      <c r="E63" s="35">
        <v>0</v>
      </c>
    </row>
    <row r="64" spans="1:5" ht="140.4" x14ac:dyDescent="0.3">
      <c r="A64" s="6" t="s">
        <v>375</v>
      </c>
      <c r="B64" s="7" t="s">
        <v>376</v>
      </c>
      <c r="C64" s="29">
        <f>C65</f>
        <v>0</v>
      </c>
      <c r="D64" s="29">
        <v>3328.99</v>
      </c>
      <c r="E64" s="35">
        <f>E65</f>
        <v>0</v>
      </c>
    </row>
    <row r="65" spans="1:5" ht="140.4" x14ac:dyDescent="0.3">
      <c r="A65" s="4" t="s">
        <v>377</v>
      </c>
      <c r="B65" s="5" t="s">
        <v>376</v>
      </c>
      <c r="C65" s="28">
        <v>0</v>
      </c>
      <c r="D65" s="28">
        <v>3328.99</v>
      </c>
      <c r="E65" s="36">
        <v>0</v>
      </c>
    </row>
    <row r="66" spans="1:5" ht="31.2" x14ac:dyDescent="0.3">
      <c r="A66" s="2" t="s">
        <v>22</v>
      </c>
      <c r="B66" s="3" t="s">
        <v>175</v>
      </c>
      <c r="C66" s="27">
        <f>C67</f>
        <v>560000</v>
      </c>
      <c r="D66" s="27">
        <f>D67</f>
        <v>377787.05</v>
      </c>
      <c r="E66" s="34">
        <f t="shared" si="3"/>
        <v>67.461973214285706</v>
      </c>
    </row>
    <row r="67" spans="1:5" ht="31.2" x14ac:dyDescent="0.3">
      <c r="A67" s="6" t="s">
        <v>81</v>
      </c>
      <c r="B67" s="7" t="s">
        <v>23</v>
      </c>
      <c r="C67" s="29">
        <f>C68+C69+C70+C71</f>
        <v>560000</v>
      </c>
      <c r="D67" s="29">
        <f>SUM(D68:D71)</f>
        <v>377787.05</v>
      </c>
      <c r="E67" s="35">
        <f t="shared" si="3"/>
        <v>67.461973214285706</v>
      </c>
    </row>
    <row r="68" spans="1:5" ht="95.25" customHeight="1" x14ac:dyDescent="0.3">
      <c r="A68" s="4" t="s">
        <v>304</v>
      </c>
      <c r="B68" s="5" t="s">
        <v>378</v>
      </c>
      <c r="C68" s="28">
        <v>128000</v>
      </c>
      <c r="D68" s="28">
        <v>53459.05</v>
      </c>
      <c r="E68" s="35">
        <f t="shared" si="3"/>
        <v>41.764882812500005</v>
      </c>
    </row>
    <row r="69" spans="1:5" ht="93.6" x14ac:dyDescent="0.3">
      <c r="A69" s="4" t="s">
        <v>305</v>
      </c>
      <c r="B69" s="5" t="s">
        <v>379</v>
      </c>
      <c r="C69" s="28">
        <v>4000</v>
      </c>
      <c r="D69" s="28">
        <v>566.79999999999995</v>
      </c>
      <c r="E69" s="35">
        <f t="shared" si="3"/>
        <v>14.17</v>
      </c>
    </row>
    <row r="70" spans="1:5" ht="93.6" x14ac:dyDescent="0.3">
      <c r="A70" s="4" t="s">
        <v>306</v>
      </c>
      <c r="B70" s="5" t="s">
        <v>380</v>
      </c>
      <c r="C70" s="28">
        <v>150000</v>
      </c>
      <c r="D70" s="28">
        <v>45676.6</v>
      </c>
      <c r="E70" s="35">
        <f t="shared" si="3"/>
        <v>30.451066666666666</v>
      </c>
    </row>
    <row r="71" spans="1:5" ht="93.6" x14ac:dyDescent="0.3">
      <c r="A71" s="4" t="s">
        <v>307</v>
      </c>
      <c r="B71" s="5" t="s">
        <v>381</v>
      </c>
      <c r="C71" s="28">
        <v>278000</v>
      </c>
      <c r="D71" s="28">
        <v>278084.59999999998</v>
      </c>
      <c r="E71" s="35">
        <f t="shared" si="3"/>
        <v>100.03043165467625</v>
      </c>
    </row>
    <row r="72" spans="1:5" ht="36" customHeight="1" x14ac:dyDescent="0.3">
      <c r="A72" s="2" t="s">
        <v>24</v>
      </c>
      <c r="B72" s="3" t="s">
        <v>202</v>
      </c>
      <c r="C72" s="27">
        <f>C73+C80</f>
        <v>6918000</v>
      </c>
      <c r="D72" s="27">
        <f>D73+D80</f>
        <v>1779067.9</v>
      </c>
      <c r="E72" s="34">
        <f t="shared" si="3"/>
        <v>25.716506215669266</v>
      </c>
    </row>
    <row r="73" spans="1:5" ht="25.5" customHeight="1" x14ac:dyDescent="0.3">
      <c r="A73" s="2" t="s">
        <v>25</v>
      </c>
      <c r="B73" s="3" t="s">
        <v>26</v>
      </c>
      <c r="C73" s="27">
        <f>C77+C74</f>
        <v>6658000</v>
      </c>
      <c r="D73" s="27">
        <f>D77+D74</f>
        <v>1684964</v>
      </c>
      <c r="E73" s="34">
        <f t="shared" si="3"/>
        <v>25.307359567437672</v>
      </c>
    </row>
    <row r="74" spans="1:5" ht="25.5" customHeight="1" x14ac:dyDescent="0.3">
      <c r="A74" s="2" t="s">
        <v>246</v>
      </c>
      <c r="B74" s="20" t="s">
        <v>247</v>
      </c>
      <c r="C74" s="27">
        <f>C75</f>
        <v>65000</v>
      </c>
      <c r="D74" s="27">
        <f>D75</f>
        <v>12800</v>
      </c>
      <c r="E74" s="34">
        <f t="shared" si="3"/>
        <v>19.692307692307693</v>
      </c>
    </row>
    <row r="75" spans="1:5" ht="62.4" x14ac:dyDescent="0.3">
      <c r="A75" s="6" t="s">
        <v>245</v>
      </c>
      <c r="B75" s="7" t="s">
        <v>244</v>
      </c>
      <c r="C75" s="29">
        <f>C76</f>
        <v>65000</v>
      </c>
      <c r="D75" s="29">
        <f>D76</f>
        <v>12800</v>
      </c>
      <c r="E75" s="35">
        <f t="shared" si="3"/>
        <v>19.692307692307693</v>
      </c>
    </row>
    <row r="76" spans="1:5" ht="78" x14ac:dyDescent="0.3">
      <c r="A76" s="4" t="s">
        <v>243</v>
      </c>
      <c r="B76" s="5" t="s">
        <v>382</v>
      </c>
      <c r="C76" s="28">
        <v>65000</v>
      </c>
      <c r="D76" s="28">
        <v>12800</v>
      </c>
      <c r="E76" s="35">
        <f>D76/C76*100</f>
        <v>19.692307692307693</v>
      </c>
    </row>
    <row r="77" spans="1:5" ht="46.8" x14ac:dyDescent="0.3">
      <c r="A77" s="2" t="s">
        <v>27</v>
      </c>
      <c r="B77" s="3" t="s">
        <v>176</v>
      </c>
      <c r="C77" s="27">
        <f>C78</f>
        <v>6593000</v>
      </c>
      <c r="D77" s="27">
        <f>D78</f>
        <v>1672164</v>
      </c>
      <c r="E77" s="34">
        <f t="shared" si="3"/>
        <v>25.362718034278782</v>
      </c>
    </row>
    <row r="78" spans="1:5" ht="62.4" x14ac:dyDescent="0.3">
      <c r="A78" s="6" t="s">
        <v>28</v>
      </c>
      <c r="B78" s="7" t="s">
        <v>177</v>
      </c>
      <c r="C78" s="29">
        <f>C79</f>
        <v>6593000</v>
      </c>
      <c r="D78" s="29">
        <f>D79</f>
        <v>1672164</v>
      </c>
      <c r="E78" s="35">
        <f t="shared" si="3"/>
        <v>25.362718034278782</v>
      </c>
    </row>
    <row r="79" spans="1:5" ht="62.4" x14ac:dyDescent="0.3">
      <c r="A79" s="4" t="s">
        <v>29</v>
      </c>
      <c r="B79" s="5" t="s">
        <v>177</v>
      </c>
      <c r="C79" s="28">
        <v>6593000</v>
      </c>
      <c r="D79" s="28">
        <v>1672164</v>
      </c>
      <c r="E79" s="35">
        <f t="shared" si="3"/>
        <v>25.362718034278782</v>
      </c>
    </row>
    <row r="80" spans="1:5" ht="15.6" x14ac:dyDescent="0.3">
      <c r="A80" s="2" t="s">
        <v>89</v>
      </c>
      <c r="B80" s="3" t="s">
        <v>90</v>
      </c>
      <c r="C80" s="27">
        <f>C81+C84</f>
        <v>260000</v>
      </c>
      <c r="D80" s="27">
        <f>D81+D84</f>
        <v>94103.9</v>
      </c>
      <c r="E80" s="34">
        <f t="shared" si="3"/>
        <v>36.193807692307686</v>
      </c>
    </row>
    <row r="81" spans="1:5" ht="46.8" x14ac:dyDescent="0.3">
      <c r="A81" s="6" t="s">
        <v>91</v>
      </c>
      <c r="B81" s="7" t="s">
        <v>220</v>
      </c>
      <c r="C81" s="29">
        <f>C82</f>
        <v>260000</v>
      </c>
      <c r="D81" s="29">
        <f>D82</f>
        <v>75143.19</v>
      </c>
      <c r="E81" s="35">
        <f t="shared" si="3"/>
        <v>28.901226923076923</v>
      </c>
    </row>
    <row r="82" spans="1:5" ht="46.8" x14ac:dyDescent="0.3">
      <c r="A82" s="6" t="s">
        <v>92</v>
      </c>
      <c r="B82" s="7" t="s">
        <v>94</v>
      </c>
      <c r="C82" s="29">
        <f>C83</f>
        <v>260000</v>
      </c>
      <c r="D82" s="29">
        <f>D83</f>
        <v>75143.19</v>
      </c>
      <c r="E82" s="35">
        <f t="shared" si="3"/>
        <v>28.901226923076923</v>
      </c>
    </row>
    <row r="83" spans="1:5" ht="62.4" x14ac:dyDescent="0.3">
      <c r="A83" s="4" t="s">
        <v>93</v>
      </c>
      <c r="B83" s="5" t="s">
        <v>383</v>
      </c>
      <c r="C83" s="28">
        <v>260000</v>
      </c>
      <c r="D83" s="28">
        <v>75143.19</v>
      </c>
      <c r="E83" s="35">
        <f t="shared" si="3"/>
        <v>28.901226923076923</v>
      </c>
    </row>
    <row r="84" spans="1:5" ht="31.2" x14ac:dyDescent="0.3">
      <c r="A84" s="6" t="s">
        <v>251</v>
      </c>
      <c r="B84" s="7" t="s">
        <v>252</v>
      </c>
      <c r="C84" s="29">
        <f>C85</f>
        <v>0</v>
      </c>
      <c r="D84" s="29">
        <f>D85</f>
        <v>18960.71</v>
      </c>
      <c r="E84" s="35">
        <v>0</v>
      </c>
    </row>
    <row r="85" spans="1:5" ht="31.2" x14ac:dyDescent="0.3">
      <c r="A85" s="6" t="s">
        <v>249</v>
      </c>
      <c r="B85" s="7" t="s">
        <v>250</v>
      </c>
      <c r="C85" s="29">
        <f>C86+C87</f>
        <v>0</v>
      </c>
      <c r="D85" s="29">
        <f>D86+D87</f>
        <v>18960.71</v>
      </c>
      <c r="E85" s="35">
        <v>0</v>
      </c>
    </row>
    <row r="86" spans="1:5" ht="31.2" x14ac:dyDescent="0.3">
      <c r="A86" s="4" t="s">
        <v>309</v>
      </c>
      <c r="B86" s="5" t="s">
        <v>250</v>
      </c>
      <c r="C86" s="28">
        <v>0</v>
      </c>
      <c r="D86" s="28">
        <v>14223.08</v>
      </c>
      <c r="E86" s="35">
        <v>0</v>
      </c>
    </row>
    <row r="87" spans="1:5" ht="31.2" x14ac:dyDescent="0.3">
      <c r="A87" s="4" t="s">
        <v>248</v>
      </c>
      <c r="B87" s="5" t="s">
        <v>250</v>
      </c>
      <c r="C87" s="28">
        <v>0</v>
      </c>
      <c r="D87" s="28">
        <v>4737.63</v>
      </c>
      <c r="E87" s="35">
        <v>0</v>
      </c>
    </row>
    <row r="88" spans="1:5" ht="37.5" customHeight="1" x14ac:dyDescent="0.3">
      <c r="A88" s="2" t="s">
        <v>73</v>
      </c>
      <c r="B88" s="3" t="s">
        <v>203</v>
      </c>
      <c r="C88" s="27">
        <f>C89+C100</f>
        <v>2345000</v>
      </c>
      <c r="D88" s="27">
        <f>D89+D100</f>
        <v>1510978.4000000001</v>
      </c>
      <c r="E88" s="34">
        <f t="shared" ref="E88" si="4">D88/C88*100</f>
        <v>64.434046908315565</v>
      </c>
    </row>
    <row r="89" spans="1:5" ht="62.4" x14ac:dyDescent="0.3">
      <c r="A89" s="6" t="s">
        <v>74</v>
      </c>
      <c r="B89" s="7" t="s">
        <v>178</v>
      </c>
      <c r="C89" s="29">
        <f>C90+C94+C97</f>
        <v>1195000</v>
      </c>
      <c r="D89" s="29">
        <f>D90+D94+D97</f>
        <v>1510978.4000000001</v>
      </c>
      <c r="E89" s="35">
        <f t="shared" ref="E89:E98" si="5">D89/C89*100</f>
        <v>126.44170711297072</v>
      </c>
    </row>
    <row r="90" spans="1:5" ht="46.8" x14ac:dyDescent="0.3">
      <c r="A90" s="6" t="s">
        <v>30</v>
      </c>
      <c r="B90" s="7" t="s">
        <v>31</v>
      </c>
      <c r="C90" s="29">
        <f>C91+C92</f>
        <v>557000</v>
      </c>
      <c r="D90" s="29">
        <f>D91+D92</f>
        <v>1077081.56</v>
      </c>
      <c r="E90" s="35">
        <f t="shared" si="5"/>
        <v>193.37191382405746</v>
      </c>
    </row>
    <row r="91" spans="1:5" ht="109.2" x14ac:dyDescent="0.3">
      <c r="A91" s="4" t="s">
        <v>32</v>
      </c>
      <c r="B91" s="5" t="s">
        <v>384</v>
      </c>
      <c r="C91" s="28">
        <v>520000</v>
      </c>
      <c r="D91" s="28">
        <v>1073885.08</v>
      </c>
      <c r="E91" s="35">
        <f t="shared" si="5"/>
        <v>206.51636153846152</v>
      </c>
    </row>
    <row r="92" spans="1:5" ht="78" x14ac:dyDescent="0.3">
      <c r="A92" s="4" t="s">
        <v>33</v>
      </c>
      <c r="B92" s="5" t="s">
        <v>385</v>
      </c>
      <c r="C92" s="28">
        <v>37000</v>
      </c>
      <c r="D92" s="28">
        <v>3196.48</v>
      </c>
      <c r="E92" s="35">
        <f t="shared" si="5"/>
        <v>8.6391351351351364</v>
      </c>
    </row>
    <row r="93" spans="1:5" ht="62.4" x14ac:dyDescent="0.3">
      <c r="A93" s="6" t="s">
        <v>85</v>
      </c>
      <c r="B93" s="7" t="s">
        <v>165</v>
      </c>
      <c r="C93" s="29">
        <f>C94</f>
        <v>350000</v>
      </c>
      <c r="D93" s="29">
        <f>D94</f>
        <v>196897.03</v>
      </c>
      <c r="E93" s="35">
        <f t="shared" si="5"/>
        <v>56.256294285714283</v>
      </c>
    </row>
    <row r="94" spans="1:5" ht="78" x14ac:dyDescent="0.3">
      <c r="A94" s="6" t="s">
        <v>86</v>
      </c>
      <c r="B94" s="7" t="s">
        <v>87</v>
      </c>
      <c r="C94" s="29">
        <f>C95</f>
        <v>350000</v>
      </c>
      <c r="D94" s="29">
        <f>D95</f>
        <v>196897.03</v>
      </c>
      <c r="E94" s="35">
        <f t="shared" si="5"/>
        <v>56.256294285714283</v>
      </c>
    </row>
    <row r="95" spans="1:5" ht="83.25" customHeight="1" x14ac:dyDescent="0.3">
      <c r="A95" s="4" t="s">
        <v>88</v>
      </c>
      <c r="B95" s="5" t="s">
        <v>386</v>
      </c>
      <c r="C95" s="28">
        <v>350000</v>
      </c>
      <c r="D95" s="28">
        <v>196897.03</v>
      </c>
      <c r="E95" s="35">
        <f t="shared" si="5"/>
        <v>56.256294285714283</v>
      </c>
    </row>
    <row r="96" spans="1:5" ht="93.6" x14ac:dyDescent="0.3">
      <c r="A96" s="6" t="s">
        <v>179</v>
      </c>
      <c r="B96" s="8" t="s">
        <v>180</v>
      </c>
      <c r="C96" s="29">
        <f>C97</f>
        <v>288000</v>
      </c>
      <c r="D96" s="29">
        <f>D97</f>
        <v>236999.81</v>
      </c>
      <c r="E96" s="35">
        <f t="shared" si="5"/>
        <v>82.29160069444444</v>
      </c>
    </row>
    <row r="97" spans="1:5" ht="124.8" x14ac:dyDescent="0.3">
      <c r="A97" s="6" t="s">
        <v>156</v>
      </c>
      <c r="B97" s="8" t="s">
        <v>166</v>
      </c>
      <c r="C97" s="29">
        <f>C98+C99</f>
        <v>288000</v>
      </c>
      <c r="D97" s="29">
        <f>D98+D99</f>
        <v>236999.81</v>
      </c>
      <c r="E97" s="35">
        <f t="shared" si="5"/>
        <v>82.29160069444444</v>
      </c>
    </row>
    <row r="98" spans="1:5" ht="148.5" customHeight="1" x14ac:dyDescent="0.3">
      <c r="A98" s="4" t="s">
        <v>155</v>
      </c>
      <c r="B98" s="14" t="s">
        <v>387</v>
      </c>
      <c r="C98" s="28">
        <v>200000</v>
      </c>
      <c r="D98" s="28">
        <v>148796.89000000001</v>
      </c>
      <c r="E98" s="35">
        <f t="shared" si="5"/>
        <v>74.398444999999995</v>
      </c>
    </row>
    <row r="99" spans="1:5" ht="148.5" customHeight="1" x14ac:dyDescent="0.3">
      <c r="A99" s="4" t="s">
        <v>388</v>
      </c>
      <c r="B99" s="14" t="s">
        <v>389</v>
      </c>
      <c r="C99" s="28">
        <v>88000</v>
      </c>
      <c r="D99" s="28">
        <v>88202.92</v>
      </c>
      <c r="E99" s="35">
        <f>D99/C99*100</f>
        <v>100.23059090909089</v>
      </c>
    </row>
    <row r="100" spans="1:5" ht="46.8" x14ac:dyDescent="0.3">
      <c r="A100" s="6" t="s">
        <v>256</v>
      </c>
      <c r="B100" s="8" t="s">
        <v>257</v>
      </c>
      <c r="C100" s="29">
        <f>C101</f>
        <v>1150000</v>
      </c>
      <c r="D100" s="29">
        <f>D101</f>
        <v>0</v>
      </c>
      <c r="E100" s="35">
        <f>D100/C100*100</f>
        <v>0</v>
      </c>
    </row>
    <row r="101" spans="1:5" ht="62.4" x14ac:dyDescent="0.3">
      <c r="A101" s="6" t="s">
        <v>255</v>
      </c>
      <c r="B101" s="8" t="s">
        <v>254</v>
      </c>
      <c r="C101" s="29">
        <f>C102</f>
        <v>1150000</v>
      </c>
      <c r="D101" s="29">
        <f>D102</f>
        <v>0</v>
      </c>
      <c r="E101" s="35">
        <f t="shared" ref="E101:E102" si="6">D101/C101*100</f>
        <v>0</v>
      </c>
    </row>
    <row r="102" spans="1:5" ht="78" x14ac:dyDescent="0.3">
      <c r="A102" s="4" t="s">
        <v>253</v>
      </c>
      <c r="B102" s="14" t="s">
        <v>390</v>
      </c>
      <c r="C102" s="28">
        <v>1150000</v>
      </c>
      <c r="D102" s="28">
        <v>0</v>
      </c>
      <c r="E102" s="35">
        <f t="shared" si="6"/>
        <v>0</v>
      </c>
    </row>
    <row r="103" spans="1:5" ht="31.5" customHeight="1" x14ac:dyDescent="0.3">
      <c r="A103" s="2" t="s">
        <v>34</v>
      </c>
      <c r="B103" s="15" t="s">
        <v>181</v>
      </c>
      <c r="C103" s="27">
        <f>SUM(C104:C126)</f>
        <v>404500</v>
      </c>
      <c r="D103" s="27">
        <f>SUM(D104:D126)</f>
        <v>359122.12</v>
      </c>
      <c r="E103" s="34">
        <f t="shared" ref="E103:E126" si="7">D103/C103*100</f>
        <v>88.781735475896156</v>
      </c>
    </row>
    <row r="104" spans="1:5" ht="201.75" customHeight="1" x14ac:dyDescent="0.3">
      <c r="A104" s="4" t="s">
        <v>258</v>
      </c>
      <c r="B104" s="23" t="s">
        <v>391</v>
      </c>
      <c r="C104" s="28">
        <v>850</v>
      </c>
      <c r="D104" s="28">
        <v>50</v>
      </c>
      <c r="E104" s="35">
        <f>D104/C104*100</f>
        <v>5.8823529411764701</v>
      </c>
    </row>
    <row r="105" spans="1:5" ht="132.75" customHeight="1" x14ac:dyDescent="0.3">
      <c r="A105" s="4" t="s">
        <v>259</v>
      </c>
      <c r="B105" s="23" t="s">
        <v>392</v>
      </c>
      <c r="C105" s="28">
        <v>0</v>
      </c>
      <c r="D105" s="28">
        <v>1500</v>
      </c>
      <c r="E105" s="35">
        <v>0</v>
      </c>
    </row>
    <row r="106" spans="1:5" ht="173.25" customHeight="1" x14ac:dyDescent="0.3">
      <c r="A106" s="4" t="s">
        <v>288</v>
      </c>
      <c r="B106" s="23" t="s">
        <v>393</v>
      </c>
      <c r="C106" s="28">
        <v>800</v>
      </c>
      <c r="D106" s="28">
        <v>0</v>
      </c>
      <c r="E106" s="35">
        <v>0</v>
      </c>
    </row>
    <row r="107" spans="1:5" ht="165" customHeight="1" x14ac:dyDescent="0.3">
      <c r="A107" s="4" t="s">
        <v>260</v>
      </c>
      <c r="B107" s="23" t="s">
        <v>394</v>
      </c>
      <c r="C107" s="28">
        <v>200</v>
      </c>
      <c r="D107" s="28">
        <v>0</v>
      </c>
      <c r="E107" s="35">
        <f>D107/C107*100</f>
        <v>0</v>
      </c>
    </row>
    <row r="108" spans="1:5" ht="278.25" customHeight="1" x14ac:dyDescent="0.3">
      <c r="A108" s="4" t="s">
        <v>395</v>
      </c>
      <c r="B108" s="23" t="s">
        <v>396</v>
      </c>
      <c r="C108" s="28">
        <v>0</v>
      </c>
      <c r="D108" s="28">
        <v>2500</v>
      </c>
      <c r="E108" s="35">
        <v>0</v>
      </c>
    </row>
    <row r="109" spans="1:5" ht="162.75" customHeight="1" x14ac:dyDescent="0.3">
      <c r="A109" s="4" t="s">
        <v>261</v>
      </c>
      <c r="B109" s="23" t="s">
        <v>397</v>
      </c>
      <c r="C109" s="28">
        <v>0</v>
      </c>
      <c r="D109" s="28">
        <v>26969.9</v>
      </c>
      <c r="E109" s="35">
        <v>0</v>
      </c>
    </row>
    <row r="110" spans="1:5" ht="114" customHeight="1" x14ac:dyDescent="0.3">
      <c r="A110" s="4" t="s">
        <v>289</v>
      </c>
      <c r="B110" s="23" t="s">
        <v>398</v>
      </c>
      <c r="C110" s="28">
        <v>0</v>
      </c>
      <c r="D110" s="28">
        <v>179</v>
      </c>
      <c r="E110" s="35">
        <v>0</v>
      </c>
    </row>
    <row r="111" spans="1:5" ht="114" customHeight="1" x14ac:dyDescent="0.3">
      <c r="A111" s="4" t="s">
        <v>399</v>
      </c>
      <c r="B111" s="23" t="s">
        <v>400</v>
      </c>
      <c r="C111" s="28">
        <v>0</v>
      </c>
      <c r="D111" s="28">
        <v>550</v>
      </c>
      <c r="E111" s="35">
        <v>0</v>
      </c>
    </row>
    <row r="112" spans="1:5" ht="136.5" customHeight="1" x14ac:dyDescent="0.3">
      <c r="A112" s="4" t="s">
        <v>262</v>
      </c>
      <c r="B112" s="23" t="s">
        <v>401</v>
      </c>
      <c r="C112" s="28">
        <v>0</v>
      </c>
      <c r="D112" s="28">
        <v>511.8</v>
      </c>
      <c r="E112" s="35">
        <v>0</v>
      </c>
    </row>
    <row r="113" spans="1:10" ht="140.4" x14ac:dyDescent="0.3">
      <c r="A113" s="4" t="s">
        <v>283</v>
      </c>
      <c r="B113" s="5" t="s">
        <v>402</v>
      </c>
      <c r="C113" s="28">
        <v>5000</v>
      </c>
      <c r="D113" s="28">
        <v>0</v>
      </c>
      <c r="E113" s="35">
        <f t="shared" si="7"/>
        <v>0</v>
      </c>
    </row>
    <row r="114" spans="1:10" ht="190.5" customHeight="1" x14ac:dyDescent="0.3">
      <c r="A114" s="4" t="s">
        <v>403</v>
      </c>
      <c r="B114" s="5" t="s">
        <v>404</v>
      </c>
      <c r="C114" s="28">
        <v>0</v>
      </c>
      <c r="D114" s="28">
        <v>-1500</v>
      </c>
      <c r="E114" s="35">
        <v>0</v>
      </c>
    </row>
    <row r="115" spans="1:10" ht="169.5" customHeight="1" x14ac:dyDescent="0.3">
      <c r="A115" s="4" t="s">
        <v>270</v>
      </c>
      <c r="B115" s="21" t="s">
        <v>405</v>
      </c>
      <c r="C115" s="25">
        <v>80000</v>
      </c>
      <c r="D115" s="25">
        <v>3849.04</v>
      </c>
      <c r="E115" s="35">
        <f t="shared" si="7"/>
        <v>4.8113000000000001</v>
      </c>
    </row>
    <row r="116" spans="1:10" ht="164.25" customHeight="1" x14ac:dyDescent="0.3">
      <c r="A116" s="4" t="s">
        <v>263</v>
      </c>
      <c r="B116" s="22" t="s">
        <v>406</v>
      </c>
      <c r="C116" s="25">
        <v>0</v>
      </c>
      <c r="D116" s="25">
        <v>1500</v>
      </c>
      <c r="E116" s="35">
        <v>0</v>
      </c>
    </row>
    <row r="117" spans="1:10" ht="171.6" x14ac:dyDescent="0.3">
      <c r="A117" s="4" t="s">
        <v>264</v>
      </c>
      <c r="B117" s="5" t="s">
        <v>407</v>
      </c>
      <c r="C117" s="28">
        <v>0</v>
      </c>
      <c r="D117" s="28">
        <v>1100</v>
      </c>
      <c r="E117" s="35">
        <v>0</v>
      </c>
    </row>
    <row r="118" spans="1:10" ht="234" x14ac:dyDescent="0.3">
      <c r="A118" s="4" t="s">
        <v>284</v>
      </c>
      <c r="B118" s="5" t="s">
        <v>408</v>
      </c>
      <c r="C118" s="28">
        <v>0</v>
      </c>
      <c r="D118" s="28">
        <v>300</v>
      </c>
      <c r="E118" s="35">
        <v>0</v>
      </c>
    </row>
    <row r="119" spans="1:10" ht="245.25" customHeight="1" x14ac:dyDescent="0.3">
      <c r="A119" s="4" t="s">
        <v>290</v>
      </c>
      <c r="B119" s="5" t="s">
        <v>409</v>
      </c>
      <c r="C119" s="28">
        <v>0</v>
      </c>
      <c r="D119" s="28">
        <v>3052.19</v>
      </c>
      <c r="E119" s="35">
        <v>0</v>
      </c>
    </row>
    <row r="120" spans="1:10" ht="156" x14ac:dyDescent="0.3">
      <c r="A120" s="4" t="s">
        <v>265</v>
      </c>
      <c r="B120" s="5" t="s">
        <v>410</v>
      </c>
      <c r="C120" s="28">
        <v>0</v>
      </c>
      <c r="D120" s="28">
        <v>1001.51</v>
      </c>
      <c r="E120" s="35">
        <v>0</v>
      </c>
    </row>
    <row r="121" spans="1:10" ht="202.8" x14ac:dyDescent="0.3">
      <c r="A121" s="4" t="s">
        <v>267</v>
      </c>
      <c r="B121" s="5" t="s">
        <v>411</v>
      </c>
      <c r="C121" s="28">
        <v>350</v>
      </c>
      <c r="D121" s="28">
        <v>0</v>
      </c>
      <c r="E121" s="35">
        <v>0</v>
      </c>
    </row>
    <row r="122" spans="1:10" ht="156" x14ac:dyDescent="0.3">
      <c r="A122" s="4" t="s">
        <v>266</v>
      </c>
      <c r="B122" s="5" t="s">
        <v>421</v>
      </c>
      <c r="C122" s="28">
        <v>0</v>
      </c>
      <c r="D122" s="28">
        <v>1574.1</v>
      </c>
      <c r="E122" s="35">
        <v>0</v>
      </c>
    </row>
    <row r="123" spans="1:10" ht="171.6" x14ac:dyDescent="0.3">
      <c r="A123" s="4" t="s">
        <v>462</v>
      </c>
      <c r="B123" s="5" t="s">
        <v>412</v>
      </c>
      <c r="C123" s="28">
        <v>0</v>
      </c>
      <c r="D123" s="28">
        <v>15552.5</v>
      </c>
      <c r="E123" s="35">
        <v>0</v>
      </c>
    </row>
    <row r="124" spans="1:10" ht="234" x14ac:dyDescent="0.3">
      <c r="A124" s="4" t="s">
        <v>285</v>
      </c>
      <c r="B124" s="5" t="s">
        <v>413</v>
      </c>
      <c r="C124" s="28">
        <v>0</v>
      </c>
      <c r="D124" s="28">
        <v>432.08</v>
      </c>
      <c r="E124" s="35">
        <v>0</v>
      </c>
    </row>
    <row r="125" spans="1:10" ht="234" x14ac:dyDescent="0.3">
      <c r="A125" s="4" t="s">
        <v>268</v>
      </c>
      <c r="B125" s="5" t="s">
        <v>413</v>
      </c>
      <c r="C125" s="28">
        <v>0</v>
      </c>
      <c r="D125" s="28">
        <v>30000</v>
      </c>
      <c r="E125" s="35">
        <v>0</v>
      </c>
    </row>
    <row r="126" spans="1:10" ht="187.2" x14ac:dyDescent="0.3">
      <c r="A126" s="4" t="s">
        <v>269</v>
      </c>
      <c r="B126" s="5" t="s">
        <v>414</v>
      </c>
      <c r="C126" s="28">
        <v>317300</v>
      </c>
      <c r="D126" s="28">
        <v>270000</v>
      </c>
      <c r="E126" s="35">
        <f t="shared" si="7"/>
        <v>85.092971950835178</v>
      </c>
      <c r="J126" s="26"/>
    </row>
    <row r="127" spans="1:10" ht="15.6" x14ac:dyDescent="0.3">
      <c r="A127" s="2" t="s">
        <v>271</v>
      </c>
      <c r="B127" s="3" t="s">
        <v>272</v>
      </c>
      <c r="C127" s="27">
        <f>C128</f>
        <v>0</v>
      </c>
      <c r="D127" s="27">
        <f>D128</f>
        <v>22464.75</v>
      </c>
      <c r="E127" s="34">
        <v>0</v>
      </c>
    </row>
    <row r="128" spans="1:10" ht="23.25" customHeight="1" x14ac:dyDescent="0.3">
      <c r="A128" s="37" t="s">
        <v>418</v>
      </c>
      <c r="B128" s="7" t="s">
        <v>420</v>
      </c>
      <c r="C128" s="38">
        <v>0</v>
      </c>
      <c r="D128" s="38">
        <f t="shared" ref="D128" si="8">D129</f>
        <v>22464.75</v>
      </c>
      <c r="E128" s="39">
        <v>0</v>
      </c>
    </row>
    <row r="129" spans="1:5" ht="31.2" x14ac:dyDescent="0.3">
      <c r="A129" s="6" t="s">
        <v>419</v>
      </c>
      <c r="B129" s="7" t="s">
        <v>417</v>
      </c>
      <c r="C129" s="29">
        <v>0</v>
      </c>
      <c r="D129" s="29">
        <f>D130</f>
        <v>22464.75</v>
      </c>
      <c r="E129" s="35">
        <v>0</v>
      </c>
    </row>
    <row r="130" spans="1:5" ht="46.8" x14ac:dyDescent="0.3">
      <c r="A130" s="4" t="s">
        <v>415</v>
      </c>
      <c r="B130" s="5" t="s">
        <v>416</v>
      </c>
      <c r="C130" s="28">
        <v>0</v>
      </c>
      <c r="D130" s="28">
        <v>22464.75</v>
      </c>
      <c r="E130" s="36">
        <v>0</v>
      </c>
    </row>
    <row r="131" spans="1:5" ht="15.6" x14ac:dyDescent="0.3">
      <c r="A131" s="2" t="s">
        <v>35</v>
      </c>
      <c r="B131" s="3" t="s">
        <v>213</v>
      </c>
      <c r="C131" s="30">
        <f>C132+C236</f>
        <v>1023772664.67</v>
      </c>
      <c r="D131" s="30">
        <f>D132+D231+D236</f>
        <v>287451703.25000006</v>
      </c>
      <c r="E131" s="34">
        <f t="shared" ref="E131:E189" si="9">D131/C131*100</f>
        <v>28.077688843416858</v>
      </c>
    </row>
    <row r="132" spans="1:5" ht="46.8" x14ac:dyDescent="0.3">
      <c r="A132" s="2" t="s">
        <v>36</v>
      </c>
      <c r="B132" s="3" t="s">
        <v>182</v>
      </c>
      <c r="C132" s="27">
        <f>C133+C142+C160+C218+C231+C236</f>
        <v>1023772664.67</v>
      </c>
      <c r="D132" s="27">
        <f>D133+D142+D160+D218</f>
        <v>287465272.26000005</v>
      </c>
      <c r="E132" s="34">
        <f t="shared" si="9"/>
        <v>28.079014236296381</v>
      </c>
    </row>
    <row r="133" spans="1:5" ht="31.2" x14ac:dyDescent="0.3">
      <c r="A133" s="2" t="s">
        <v>95</v>
      </c>
      <c r="B133" s="3" t="s">
        <v>183</v>
      </c>
      <c r="C133" s="27">
        <f>C134+C136+C138</f>
        <v>264321085</v>
      </c>
      <c r="D133" s="27">
        <f>D134+D136+D138</f>
        <v>62935767</v>
      </c>
      <c r="E133" s="34">
        <f t="shared" si="9"/>
        <v>23.810346798478072</v>
      </c>
    </row>
    <row r="134" spans="1:5" ht="31.2" x14ac:dyDescent="0.3">
      <c r="A134" s="6" t="s">
        <v>96</v>
      </c>
      <c r="B134" s="7" t="s">
        <v>37</v>
      </c>
      <c r="C134" s="29">
        <f>C135</f>
        <v>231031000</v>
      </c>
      <c r="D134" s="29">
        <f>D135</f>
        <v>57800000</v>
      </c>
      <c r="E134" s="35">
        <f t="shared" si="9"/>
        <v>25.018287589111416</v>
      </c>
    </row>
    <row r="135" spans="1:5" ht="62.4" x14ac:dyDescent="0.3">
      <c r="A135" s="4" t="s">
        <v>97</v>
      </c>
      <c r="B135" s="5" t="s">
        <v>422</v>
      </c>
      <c r="C135" s="28">
        <v>231031000</v>
      </c>
      <c r="D135" s="28">
        <v>57800000</v>
      </c>
      <c r="E135" s="35">
        <f t="shared" si="9"/>
        <v>25.018287589111416</v>
      </c>
    </row>
    <row r="136" spans="1:5" ht="31.2" x14ac:dyDescent="0.3">
      <c r="A136" s="6" t="s">
        <v>98</v>
      </c>
      <c r="B136" s="7" t="s">
        <v>38</v>
      </c>
      <c r="C136" s="29">
        <f>C137</f>
        <v>15112000</v>
      </c>
      <c r="D136" s="29">
        <f>D137</f>
        <v>3778000</v>
      </c>
      <c r="E136" s="35">
        <f t="shared" si="9"/>
        <v>25</v>
      </c>
    </row>
    <row r="137" spans="1:5" ht="62.4" x14ac:dyDescent="0.3">
      <c r="A137" s="4" t="s">
        <v>153</v>
      </c>
      <c r="B137" s="5" t="s">
        <v>423</v>
      </c>
      <c r="C137" s="28">
        <v>15112000</v>
      </c>
      <c r="D137" s="28">
        <v>3778000</v>
      </c>
      <c r="E137" s="35">
        <f t="shared" si="9"/>
        <v>25</v>
      </c>
    </row>
    <row r="138" spans="1:5" ht="15.6" x14ac:dyDescent="0.3">
      <c r="A138" s="6" t="s">
        <v>161</v>
      </c>
      <c r="B138" s="9" t="s">
        <v>82</v>
      </c>
      <c r="C138" s="29">
        <f>C139</f>
        <v>18178085</v>
      </c>
      <c r="D138" s="29">
        <f>D139</f>
        <v>1357767</v>
      </c>
      <c r="E138" s="35">
        <f t="shared" si="9"/>
        <v>7.4692521241923995</v>
      </c>
    </row>
    <row r="139" spans="1:5" ht="31.2" x14ac:dyDescent="0.3">
      <c r="A139" s="6" t="s">
        <v>162</v>
      </c>
      <c r="B139" s="7" t="s">
        <v>39</v>
      </c>
      <c r="C139" s="29">
        <f>C140+C141</f>
        <v>18178085</v>
      </c>
      <c r="D139" s="29">
        <f>D140+D141</f>
        <v>1357767</v>
      </c>
      <c r="E139" s="35">
        <f t="shared" si="9"/>
        <v>7.4692521241923995</v>
      </c>
    </row>
    <row r="140" spans="1:5" ht="78" x14ac:dyDescent="0.3">
      <c r="A140" s="4" t="s">
        <v>291</v>
      </c>
      <c r="B140" s="5" t="s">
        <v>292</v>
      </c>
      <c r="C140" s="28">
        <v>17137767</v>
      </c>
      <c r="D140" s="28">
        <v>1137767</v>
      </c>
      <c r="E140" s="35">
        <f t="shared" si="9"/>
        <v>6.6389454355401138</v>
      </c>
    </row>
    <row r="141" spans="1:5" ht="86.25" customHeight="1" x14ac:dyDescent="0.3">
      <c r="A141" s="4" t="s">
        <v>424</v>
      </c>
      <c r="B141" s="5" t="s">
        <v>425</v>
      </c>
      <c r="C141" s="28">
        <v>1040318</v>
      </c>
      <c r="D141" s="28">
        <v>220000</v>
      </c>
      <c r="E141" s="35">
        <f t="shared" si="9"/>
        <v>21.147379935750415</v>
      </c>
    </row>
    <row r="142" spans="1:5" ht="46.8" x14ac:dyDescent="0.3">
      <c r="A142" s="2" t="s">
        <v>154</v>
      </c>
      <c r="B142" s="3" t="s">
        <v>184</v>
      </c>
      <c r="C142" s="31">
        <f>C143+C146+C152+C149</f>
        <v>49132508</v>
      </c>
      <c r="D142" s="31">
        <f>D143+D152+D146+D149</f>
        <v>13490562</v>
      </c>
      <c r="E142" s="34">
        <f t="shared" si="9"/>
        <v>27.457507359485906</v>
      </c>
    </row>
    <row r="143" spans="1:5" ht="78" x14ac:dyDescent="0.3">
      <c r="A143" s="7" t="s">
        <v>160</v>
      </c>
      <c r="B143" s="7" t="s">
        <v>40</v>
      </c>
      <c r="C143" s="29">
        <f>C144</f>
        <v>6928662</v>
      </c>
      <c r="D143" s="29">
        <f>D144</f>
        <v>0</v>
      </c>
      <c r="E143" s="35">
        <f t="shared" si="9"/>
        <v>0</v>
      </c>
    </row>
    <row r="144" spans="1:5" ht="93.6" x14ac:dyDescent="0.3">
      <c r="A144" s="7" t="s">
        <v>159</v>
      </c>
      <c r="B144" s="7" t="s">
        <v>41</v>
      </c>
      <c r="C144" s="29">
        <f>C145</f>
        <v>6928662</v>
      </c>
      <c r="D144" s="29">
        <f>D145</f>
        <v>0</v>
      </c>
      <c r="E144" s="35">
        <f t="shared" si="9"/>
        <v>0</v>
      </c>
    </row>
    <row r="145" spans="1:5" ht="109.2" x14ac:dyDescent="0.3">
      <c r="A145" s="5" t="s">
        <v>158</v>
      </c>
      <c r="B145" s="5" t="s">
        <v>426</v>
      </c>
      <c r="C145" s="28">
        <v>6928662</v>
      </c>
      <c r="D145" s="28">
        <v>0</v>
      </c>
      <c r="E145" s="35">
        <f t="shared" si="9"/>
        <v>0</v>
      </c>
    </row>
    <row r="146" spans="1:5" ht="93.6" x14ac:dyDescent="0.3">
      <c r="A146" s="7" t="s">
        <v>311</v>
      </c>
      <c r="B146" s="7" t="s">
        <v>312</v>
      </c>
      <c r="C146" s="28">
        <f>C147</f>
        <v>12177190</v>
      </c>
      <c r="D146" s="28">
        <f>D147</f>
        <v>0</v>
      </c>
      <c r="E146" s="35">
        <f t="shared" si="9"/>
        <v>0</v>
      </c>
    </row>
    <row r="147" spans="1:5" ht="78" x14ac:dyDescent="0.3">
      <c r="A147" s="7" t="s">
        <v>429</v>
      </c>
      <c r="B147" s="7" t="s">
        <v>430</v>
      </c>
      <c r="C147" s="28">
        <f>C148</f>
        <v>12177190</v>
      </c>
      <c r="D147" s="28">
        <f>D148</f>
        <v>0</v>
      </c>
      <c r="E147" s="35">
        <f t="shared" si="9"/>
        <v>0</v>
      </c>
    </row>
    <row r="148" spans="1:5" ht="78" x14ac:dyDescent="0.3">
      <c r="A148" s="5" t="s">
        <v>427</v>
      </c>
      <c r="B148" s="5" t="s">
        <v>428</v>
      </c>
      <c r="C148" s="28">
        <v>12177190</v>
      </c>
      <c r="D148" s="28">
        <v>0</v>
      </c>
      <c r="E148" s="35">
        <f t="shared" si="9"/>
        <v>0</v>
      </c>
    </row>
    <row r="149" spans="1:5" ht="46.8" x14ac:dyDescent="0.3">
      <c r="A149" s="7" t="s">
        <v>296</v>
      </c>
      <c r="B149" s="7" t="s">
        <v>297</v>
      </c>
      <c r="C149" s="29">
        <f>C150</f>
        <v>92574</v>
      </c>
      <c r="D149" s="29">
        <f>D150</f>
        <v>0</v>
      </c>
      <c r="E149" s="35">
        <f t="shared" si="9"/>
        <v>0</v>
      </c>
    </row>
    <row r="150" spans="1:5" ht="46.8" x14ac:dyDescent="0.3">
      <c r="A150" s="7" t="s">
        <v>295</v>
      </c>
      <c r="B150" s="7" t="s">
        <v>294</v>
      </c>
      <c r="C150" s="29">
        <f>C151</f>
        <v>92574</v>
      </c>
      <c r="D150" s="29">
        <f>D151</f>
        <v>0</v>
      </c>
      <c r="E150" s="35">
        <f t="shared" si="9"/>
        <v>0</v>
      </c>
    </row>
    <row r="151" spans="1:5" ht="46.8" x14ac:dyDescent="0.3">
      <c r="A151" s="5" t="s">
        <v>293</v>
      </c>
      <c r="B151" s="5" t="s">
        <v>294</v>
      </c>
      <c r="C151" s="28">
        <v>92574</v>
      </c>
      <c r="D151" s="28">
        <v>0</v>
      </c>
      <c r="E151" s="35">
        <f t="shared" si="9"/>
        <v>0</v>
      </c>
    </row>
    <row r="152" spans="1:5" ht="15.6" x14ac:dyDescent="0.3">
      <c r="A152" s="7" t="s">
        <v>99</v>
      </c>
      <c r="B152" s="7" t="s">
        <v>42</v>
      </c>
      <c r="C152" s="29">
        <f>C153</f>
        <v>29934082</v>
      </c>
      <c r="D152" s="29">
        <f>D153</f>
        <v>13490562</v>
      </c>
      <c r="E152" s="35">
        <f t="shared" si="9"/>
        <v>45.067565459331611</v>
      </c>
    </row>
    <row r="153" spans="1:5" ht="31.2" x14ac:dyDescent="0.3">
      <c r="A153" s="7" t="s">
        <v>100</v>
      </c>
      <c r="B153" s="7" t="s">
        <v>43</v>
      </c>
      <c r="C153" s="32">
        <f>SUM(C154:C159)</f>
        <v>29934082</v>
      </c>
      <c r="D153" s="32">
        <f>SUM(D154:D159)</f>
        <v>13490562</v>
      </c>
      <c r="E153" s="35">
        <f t="shared" si="9"/>
        <v>45.067565459331611</v>
      </c>
    </row>
    <row r="154" spans="1:5" ht="62.4" x14ac:dyDescent="0.3">
      <c r="A154" s="5" t="s">
        <v>101</v>
      </c>
      <c r="B154" s="5" t="s">
        <v>44</v>
      </c>
      <c r="C154" s="28">
        <v>636304</v>
      </c>
      <c r="D154" s="28">
        <v>0</v>
      </c>
      <c r="E154" s="35">
        <f t="shared" si="9"/>
        <v>0</v>
      </c>
    </row>
    <row r="155" spans="1:5" ht="46.8" x14ac:dyDescent="0.3">
      <c r="A155" s="5" t="s">
        <v>102</v>
      </c>
      <c r="B155" s="5" t="s">
        <v>45</v>
      </c>
      <c r="C155" s="28">
        <v>10762478</v>
      </c>
      <c r="D155" s="28">
        <v>2523000</v>
      </c>
      <c r="E155" s="35">
        <f t="shared" si="9"/>
        <v>23.442556630545493</v>
      </c>
    </row>
    <row r="156" spans="1:5" ht="62.4" x14ac:dyDescent="0.3">
      <c r="A156" s="5" t="s">
        <v>230</v>
      </c>
      <c r="B156" s="5" t="s">
        <v>221</v>
      </c>
      <c r="C156" s="28">
        <v>1500000</v>
      </c>
      <c r="D156" s="28">
        <v>0</v>
      </c>
      <c r="E156" s="35">
        <f t="shared" si="9"/>
        <v>0</v>
      </c>
    </row>
    <row r="157" spans="1:5" ht="46.8" x14ac:dyDescent="0.3">
      <c r="A157" s="5" t="s">
        <v>431</v>
      </c>
      <c r="B157" s="5" t="s">
        <v>432</v>
      </c>
      <c r="C157" s="28">
        <v>2030176</v>
      </c>
      <c r="D157" s="28">
        <v>0</v>
      </c>
      <c r="E157" s="35">
        <f t="shared" si="9"/>
        <v>0</v>
      </c>
    </row>
    <row r="158" spans="1:5" ht="46.8" x14ac:dyDescent="0.3">
      <c r="A158" s="5" t="s">
        <v>103</v>
      </c>
      <c r="B158" s="5" t="s">
        <v>46</v>
      </c>
      <c r="C158" s="28">
        <v>14623419</v>
      </c>
      <c r="D158" s="28">
        <v>10967562</v>
      </c>
      <c r="E158" s="35">
        <f t="shared" si="9"/>
        <v>74.99998461372131</v>
      </c>
    </row>
    <row r="159" spans="1:5" ht="46.8" x14ac:dyDescent="0.3">
      <c r="A159" s="5" t="s">
        <v>222</v>
      </c>
      <c r="B159" s="5" t="s">
        <v>223</v>
      </c>
      <c r="C159" s="28">
        <v>381705</v>
      </c>
      <c r="D159" s="28">
        <v>0</v>
      </c>
      <c r="E159" s="35">
        <f t="shared" si="9"/>
        <v>0</v>
      </c>
    </row>
    <row r="160" spans="1:5" ht="31.2" x14ac:dyDescent="0.3">
      <c r="A160" s="3" t="s">
        <v>104</v>
      </c>
      <c r="B160" s="3" t="s">
        <v>83</v>
      </c>
      <c r="C160" s="27">
        <f>C161+C164+C192+C195+C198+C201+C204+C206+C208+C210+C212+C215</f>
        <v>706751119</v>
      </c>
      <c r="D160" s="27">
        <f>D161+D164+D192+D195+D198+D201+D204+D206+D208+D210+D212+D215</f>
        <v>210245327.34000003</v>
      </c>
      <c r="E160" s="34">
        <f t="shared" si="9"/>
        <v>29.748142123564154</v>
      </c>
    </row>
    <row r="161" spans="1:5" ht="93.6" x14ac:dyDescent="0.3">
      <c r="A161" s="6" t="s">
        <v>105</v>
      </c>
      <c r="B161" s="7" t="s">
        <v>185</v>
      </c>
      <c r="C161" s="29">
        <f>C162</f>
        <v>3948359</v>
      </c>
      <c r="D161" s="29">
        <f>D162</f>
        <v>2892530.96</v>
      </c>
      <c r="E161" s="35">
        <f t="shared" si="9"/>
        <v>73.259066868033017</v>
      </c>
    </row>
    <row r="162" spans="1:5" ht="46.8" x14ac:dyDescent="0.3">
      <c r="A162" s="6" t="s">
        <v>106</v>
      </c>
      <c r="B162" s="7" t="s">
        <v>63</v>
      </c>
      <c r="C162" s="29">
        <f>C163</f>
        <v>3948359</v>
      </c>
      <c r="D162" s="29">
        <f>D163</f>
        <v>2892530.96</v>
      </c>
      <c r="E162" s="35">
        <f t="shared" si="9"/>
        <v>73.259066868033017</v>
      </c>
    </row>
    <row r="163" spans="1:5" ht="78" x14ac:dyDescent="0.3">
      <c r="A163" s="4" t="s">
        <v>107</v>
      </c>
      <c r="B163" s="5" t="s">
        <v>433</v>
      </c>
      <c r="C163" s="28">
        <v>3948359</v>
      </c>
      <c r="D163" s="28">
        <v>2892530.96</v>
      </c>
      <c r="E163" s="35">
        <f t="shared" si="9"/>
        <v>73.259066868033017</v>
      </c>
    </row>
    <row r="164" spans="1:5" ht="62.4" x14ac:dyDescent="0.3">
      <c r="A164" s="7" t="s">
        <v>108</v>
      </c>
      <c r="B164" s="7" t="s">
        <v>186</v>
      </c>
      <c r="C164" s="29">
        <f>C165</f>
        <v>631197676</v>
      </c>
      <c r="D164" s="29">
        <f>SUM(D166:D191)</f>
        <v>169727814.67000002</v>
      </c>
      <c r="E164" s="35">
        <f t="shared" si="9"/>
        <v>26.889803483687103</v>
      </c>
    </row>
    <row r="165" spans="1:5" ht="62.4" x14ac:dyDescent="0.3">
      <c r="A165" s="7" t="s">
        <v>109</v>
      </c>
      <c r="B165" s="7" t="s">
        <v>187</v>
      </c>
      <c r="C165" s="29">
        <f>SUM(C166:C191)</f>
        <v>631197676</v>
      </c>
      <c r="D165" s="29">
        <f>SUM(D166:D191)</f>
        <v>169727814.67000002</v>
      </c>
      <c r="E165" s="35">
        <f t="shared" si="9"/>
        <v>26.889803483687103</v>
      </c>
    </row>
    <row r="166" spans="1:5" ht="46.8" x14ac:dyDescent="0.3">
      <c r="A166" s="5" t="s">
        <v>313</v>
      </c>
      <c r="B166" s="5" t="s">
        <v>314</v>
      </c>
      <c r="C166" s="28">
        <v>205732</v>
      </c>
      <c r="D166" s="28">
        <v>130000</v>
      </c>
      <c r="E166" s="35">
        <f t="shared" si="9"/>
        <v>63.189003169171542</v>
      </c>
    </row>
    <row r="167" spans="1:5" ht="46.8" x14ac:dyDescent="0.3">
      <c r="A167" s="5" t="s">
        <v>110</v>
      </c>
      <c r="B167" s="5" t="s">
        <v>47</v>
      </c>
      <c r="C167" s="28">
        <v>1630948</v>
      </c>
      <c r="D167" s="28">
        <v>305000</v>
      </c>
      <c r="E167" s="35">
        <f t="shared" si="9"/>
        <v>18.700780159759844</v>
      </c>
    </row>
    <row r="168" spans="1:5" ht="46.8" x14ac:dyDescent="0.3">
      <c r="A168" s="5" t="s">
        <v>111</v>
      </c>
      <c r="B168" s="5" t="s">
        <v>48</v>
      </c>
      <c r="C168" s="28">
        <v>24930</v>
      </c>
      <c r="D168" s="28">
        <v>6009</v>
      </c>
      <c r="E168" s="35">
        <f t="shared" si="9"/>
        <v>24.103489771359808</v>
      </c>
    </row>
    <row r="169" spans="1:5" ht="94.5" customHeight="1" x14ac:dyDescent="0.3">
      <c r="A169" s="5" t="s">
        <v>112</v>
      </c>
      <c r="B169" s="5" t="s">
        <v>434</v>
      </c>
      <c r="C169" s="28">
        <v>3677868</v>
      </c>
      <c r="D169" s="28">
        <v>0</v>
      </c>
      <c r="E169" s="35">
        <f t="shared" si="9"/>
        <v>0</v>
      </c>
    </row>
    <row r="170" spans="1:5" ht="46.8" x14ac:dyDescent="0.3">
      <c r="A170" s="5" t="s">
        <v>113</v>
      </c>
      <c r="B170" s="5" t="s">
        <v>49</v>
      </c>
      <c r="C170" s="28">
        <v>175681</v>
      </c>
      <c r="D170" s="28">
        <v>0</v>
      </c>
      <c r="E170" s="35">
        <f t="shared" si="9"/>
        <v>0</v>
      </c>
    </row>
    <row r="171" spans="1:5" ht="78" x14ac:dyDescent="0.3">
      <c r="A171" s="5" t="s">
        <v>114</v>
      </c>
      <c r="B171" s="5" t="s">
        <v>50</v>
      </c>
      <c r="C171" s="28">
        <v>6664469</v>
      </c>
      <c r="D171" s="28">
        <v>968720</v>
      </c>
      <c r="E171" s="35">
        <f t="shared" si="9"/>
        <v>14.53559165778999</v>
      </c>
    </row>
    <row r="172" spans="1:5" ht="31.2" x14ac:dyDescent="0.3">
      <c r="A172" s="5" t="s">
        <v>115</v>
      </c>
      <c r="B172" s="5" t="s">
        <v>51</v>
      </c>
      <c r="C172" s="28">
        <v>2129360</v>
      </c>
      <c r="D172" s="28">
        <v>385632.93</v>
      </c>
      <c r="E172" s="35">
        <f t="shared" si="9"/>
        <v>18.110273979035956</v>
      </c>
    </row>
    <row r="173" spans="1:5" ht="31.2" x14ac:dyDescent="0.3">
      <c r="A173" s="5" t="s">
        <v>116</v>
      </c>
      <c r="B173" s="5" t="s">
        <v>435</v>
      </c>
      <c r="C173" s="28">
        <v>417759824</v>
      </c>
      <c r="D173" s="28">
        <v>107286900</v>
      </c>
      <c r="E173" s="35">
        <f t="shared" si="9"/>
        <v>25.681478647884532</v>
      </c>
    </row>
    <row r="174" spans="1:5" ht="31.2" x14ac:dyDescent="0.3">
      <c r="A174" s="5" t="s">
        <v>117</v>
      </c>
      <c r="B174" s="5" t="s">
        <v>52</v>
      </c>
      <c r="C174" s="28">
        <v>15649564</v>
      </c>
      <c r="D174" s="28">
        <v>4631900</v>
      </c>
      <c r="E174" s="35">
        <f t="shared" si="9"/>
        <v>29.597629684763106</v>
      </c>
    </row>
    <row r="175" spans="1:5" ht="78" x14ac:dyDescent="0.3">
      <c r="A175" s="5" t="s">
        <v>118</v>
      </c>
      <c r="B175" s="5" t="s">
        <v>53</v>
      </c>
      <c r="C175" s="28">
        <v>26647338</v>
      </c>
      <c r="D175" s="28">
        <v>6540700</v>
      </c>
      <c r="E175" s="35">
        <f t="shared" si="9"/>
        <v>24.545416131247329</v>
      </c>
    </row>
    <row r="176" spans="1:5" ht="62.4" x14ac:dyDescent="0.3">
      <c r="A176" s="5" t="s">
        <v>119</v>
      </c>
      <c r="B176" s="5" t="s">
        <v>54</v>
      </c>
      <c r="C176" s="28">
        <v>23298299</v>
      </c>
      <c r="D176" s="28">
        <v>5180184.88</v>
      </c>
      <c r="E176" s="35">
        <f t="shared" si="9"/>
        <v>22.234176323344464</v>
      </c>
    </row>
    <row r="177" spans="1:5" ht="31.2" x14ac:dyDescent="0.3">
      <c r="A177" s="5" t="s">
        <v>120</v>
      </c>
      <c r="B177" s="5" t="s">
        <v>55</v>
      </c>
      <c r="C177" s="28">
        <v>2465606</v>
      </c>
      <c r="D177" s="28">
        <v>571557</v>
      </c>
      <c r="E177" s="35">
        <f t="shared" si="9"/>
        <v>23.18119764471696</v>
      </c>
    </row>
    <row r="178" spans="1:5" ht="46.8" x14ac:dyDescent="0.3">
      <c r="A178" s="5" t="s">
        <v>315</v>
      </c>
      <c r="B178" s="5" t="s">
        <v>316</v>
      </c>
      <c r="C178" s="28">
        <v>10647</v>
      </c>
      <c r="D178" s="28">
        <v>10647</v>
      </c>
      <c r="E178" s="35">
        <f t="shared" si="9"/>
        <v>100</v>
      </c>
    </row>
    <row r="179" spans="1:5" ht="78" x14ac:dyDescent="0.3">
      <c r="A179" s="5" t="s">
        <v>215</v>
      </c>
      <c r="B179" s="5" t="s">
        <v>436</v>
      </c>
      <c r="C179" s="28">
        <v>2517696</v>
      </c>
      <c r="D179" s="28">
        <v>458024.5</v>
      </c>
      <c r="E179" s="35">
        <f t="shared" si="9"/>
        <v>18.192208272960674</v>
      </c>
    </row>
    <row r="180" spans="1:5" ht="31.2" x14ac:dyDescent="0.3">
      <c r="A180" s="5" t="s">
        <v>317</v>
      </c>
      <c r="B180" s="5" t="s">
        <v>318</v>
      </c>
      <c r="C180" s="28">
        <v>629110</v>
      </c>
      <c r="D180" s="28">
        <v>0</v>
      </c>
      <c r="E180" s="35">
        <f t="shared" si="9"/>
        <v>0</v>
      </c>
    </row>
    <row r="181" spans="1:5" ht="78" x14ac:dyDescent="0.3">
      <c r="A181" s="5" t="s">
        <v>121</v>
      </c>
      <c r="B181" s="5" t="s">
        <v>56</v>
      </c>
      <c r="C181" s="28">
        <v>9486028</v>
      </c>
      <c r="D181" s="28">
        <v>9219222.0500000007</v>
      </c>
      <c r="E181" s="35">
        <f t="shared" si="9"/>
        <v>97.187379691478881</v>
      </c>
    </row>
    <row r="182" spans="1:5" ht="15.6" x14ac:dyDescent="0.3">
      <c r="A182" s="5" t="s">
        <v>122</v>
      </c>
      <c r="B182" s="5" t="s">
        <v>57</v>
      </c>
      <c r="C182" s="28">
        <v>3513692</v>
      </c>
      <c r="D182" s="28">
        <v>3512644.42</v>
      </c>
      <c r="E182" s="35">
        <f t="shared" si="9"/>
        <v>99.970185776101033</v>
      </c>
    </row>
    <row r="183" spans="1:5" ht="109.2" x14ac:dyDescent="0.3">
      <c r="A183" s="5" t="s">
        <v>123</v>
      </c>
      <c r="B183" s="5" t="s">
        <v>58</v>
      </c>
      <c r="C183" s="28">
        <v>93887064</v>
      </c>
      <c r="D183" s="28">
        <v>20090000</v>
      </c>
      <c r="E183" s="35">
        <f t="shared" si="9"/>
        <v>21.398049043263299</v>
      </c>
    </row>
    <row r="184" spans="1:5" ht="31.2" x14ac:dyDescent="0.3">
      <c r="A184" s="5" t="s">
        <v>124</v>
      </c>
      <c r="B184" s="5" t="s">
        <v>59</v>
      </c>
      <c r="C184" s="28">
        <v>5000000</v>
      </c>
      <c r="D184" s="28">
        <v>755156.8</v>
      </c>
      <c r="E184" s="35">
        <f t="shared" si="9"/>
        <v>15.103136000000001</v>
      </c>
    </row>
    <row r="185" spans="1:5" ht="31.2" x14ac:dyDescent="0.3">
      <c r="A185" s="5" t="s">
        <v>125</v>
      </c>
      <c r="B185" s="5" t="s">
        <v>219</v>
      </c>
      <c r="C185" s="28">
        <v>3300000</v>
      </c>
      <c r="D185" s="28">
        <v>2466113.2599999998</v>
      </c>
      <c r="E185" s="35">
        <f t="shared" si="9"/>
        <v>74.730704848484848</v>
      </c>
    </row>
    <row r="186" spans="1:5" ht="78" x14ac:dyDescent="0.3">
      <c r="A186" s="5" t="s">
        <v>126</v>
      </c>
      <c r="B186" s="5" t="s">
        <v>214</v>
      </c>
      <c r="C186" s="28">
        <v>4498415</v>
      </c>
      <c r="D186" s="28">
        <v>4497779.76</v>
      </c>
      <c r="E186" s="35">
        <f t="shared" si="9"/>
        <v>99.985878581678207</v>
      </c>
    </row>
    <row r="187" spans="1:5" ht="46.8" x14ac:dyDescent="0.3">
      <c r="A187" s="4" t="s">
        <v>127</v>
      </c>
      <c r="B187" s="5" t="s">
        <v>60</v>
      </c>
      <c r="C187" s="28">
        <v>7550406</v>
      </c>
      <c r="D187" s="28">
        <v>2413000</v>
      </c>
      <c r="E187" s="35">
        <f t="shared" si="9"/>
        <v>31.958546335124232</v>
      </c>
    </row>
    <row r="188" spans="1:5" ht="78" x14ac:dyDescent="0.3">
      <c r="A188" s="4" t="s">
        <v>128</v>
      </c>
      <c r="B188" s="5" t="s">
        <v>61</v>
      </c>
      <c r="C188" s="28">
        <v>97000</v>
      </c>
      <c r="D188" s="28">
        <v>84346.65</v>
      </c>
      <c r="E188" s="35">
        <f t="shared" si="9"/>
        <v>86.955309278350512</v>
      </c>
    </row>
    <row r="189" spans="1:5" ht="78" x14ac:dyDescent="0.3">
      <c r="A189" s="4" t="s">
        <v>129</v>
      </c>
      <c r="B189" s="5" t="s">
        <v>62</v>
      </c>
      <c r="C189" s="28">
        <v>2950</v>
      </c>
      <c r="D189" s="28">
        <v>2756.84</v>
      </c>
      <c r="E189" s="35">
        <f t="shared" si="9"/>
        <v>93.452203389830515</v>
      </c>
    </row>
    <row r="190" spans="1:5" ht="46.8" x14ac:dyDescent="0.3">
      <c r="A190" s="4" t="s">
        <v>206</v>
      </c>
      <c r="B190" s="5" t="s">
        <v>437</v>
      </c>
      <c r="C190" s="28">
        <v>157549</v>
      </c>
      <c r="D190" s="28">
        <v>24792</v>
      </c>
      <c r="E190" s="35">
        <f t="shared" ref="E190:E242" si="10">D190/C190*100</f>
        <v>15.736056718862068</v>
      </c>
    </row>
    <row r="191" spans="1:5" ht="62.4" x14ac:dyDescent="0.3">
      <c r="A191" s="4" t="s">
        <v>207</v>
      </c>
      <c r="B191" s="5" t="s">
        <v>208</v>
      </c>
      <c r="C191" s="28">
        <v>217500</v>
      </c>
      <c r="D191" s="28">
        <v>186727.58</v>
      </c>
      <c r="E191" s="35">
        <f t="shared" si="10"/>
        <v>85.851760919540226</v>
      </c>
    </row>
    <row r="192" spans="1:5" ht="78" x14ac:dyDescent="0.3">
      <c r="A192" s="6" t="s">
        <v>130</v>
      </c>
      <c r="B192" s="7" t="s">
        <v>64</v>
      </c>
      <c r="C192" s="29">
        <f>C194</f>
        <v>7469388</v>
      </c>
      <c r="D192" s="29">
        <f>D194</f>
        <v>6528360</v>
      </c>
      <c r="E192" s="35">
        <f t="shared" si="10"/>
        <v>87.401538117982355</v>
      </c>
    </row>
    <row r="193" spans="1:5" ht="78" x14ac:dyDescent="0.3">
      <c r="A193" s="6" t="s">
        <v>131</v>
      </c>
      <c r="B193" s="7" t="s">
        <v>65</v>
      </c>
      <c r="C193" s="29">
        <f>C194</f>
        <v>7469388</v>
      </c>
      <c r="D193" s="29">
        <f>D194</f>
        <v>6528360</v>
      </c>
      <c r="E193" s="35">
        <f t="shared" si="10"/>
        <v>87.401538117982355</v>
      </c>
    </row>
    <row r="194" spans="1:5" ht="93.6" x14ac:dyDescent="0.3">
      <c r="A194" s="4" t="s">
        <v>132</v>
      </c>
      <c r="B194" s="5" t="s">
        <v>438</v>
      </c>
      <c r="C194" s="28">
        <v>7469388</v>
      </c>
      <c r="D194" s="28">
        <v>6528360</v>
      </c>
      <c r="E194" s="35">
        <f t="shared" si="10"/>
        <v>87.401538117982355</v>
      </c>
    </row>
    <row r="195" spans="1:5" ht="78" x14ac:dyDescent="0.3">
      <c r="A195" s="6" t="s">
        <v>133</v>
      </c>
      <c r="B195" s="7" t="s">
        <v>66</v>
      </c>
      <c r="C195" s="29">
        <f>C196</f>
        <v>523</v>
      </c>
      <c r="D195" s="29">
        <f>D196</f>
        <v>0</v>
      </c>
      <c r="E195" s="35">
        <f t="shared" si="10"/>
        <v>0</v>
      </c>
    </row>
    <row r="196" spans="1:5" ht="78" x14ac:dyDescent="0.3">
      <c r="A196" s="6" t="s">
        <v>319</v>
      </c>
      <c r="B196" s="7" t="s">
        <v>194</v>
      </c>
      <c r="C196" s="29">
        <f>C197</f>
        <v>523</v>
      </c>
      <c r="D196" s="29">
        <f>D197</f>
        <v>0</v>
      </c>
      <c r="E196" s="35">
        <f t="shared" si="10"/>
        <v>0</v>
      </c>
    </row>
    <row r="197" spans="1:5" ht="93.6" x14ac:dyDescent="0.3">
      <c r="A197" s="4" t="s">
        <v>134</v>
      </c>
      <c r="B197" s="5" t="s">
        <v>439</v>
      </c>
      <c r="C197" s="28">
        <v>523</v>
      </c>
      <c r="D197" s="28">
        <v>0</v>
      </c>
      <c r="E197" s="35">
        <f t="shared" si="10"/>
        <v>0</v>
      </c>
    </row>
    <row r="198" spans="1:5" ht="78" x14ac:dyDescent="0.3">
      <c r="A198" s="7" t="s">
        <v>135</v>
      </c>
      <c r="B198" s="7" t="s">
        <v>193</v>
      </c>
      <c r="C198" s="29">
        <f>C199</f>
        <v>2692284</v>
      </c>
      <c r="D198" s="29">
        <f>D199</f>
        <v>2685685.36</v>
      </c>
      <c r="E198" s="35">
        <f t="shared" si="10"/>
        <v>99.754905500311253</v>
      </c>
    </row>
    <row r="199" spans="1:5" ht="93.6" x14ac:dyDescent="0.3">
      <c r="A199" s="7" t="s">
        <v>136</v>
      </c>
      <c r="B199" s="7" t="s">
        <v>67</v>
      </c>
      <c r="C199" s="29">
        <f>C200</f>
        <v>2692284</v>
      </c>
      <c r="D199" s="29">
        <f>D200</f>
        <v>2685685.36</v>
      </c>
      <c r="E199" s="35">
        <f t="shared" si="10"/>
        <v>99.754905500311253</v>
      </c>
    </row>
    <row r="200" spans="1:5" ht="109.2" x14ac:dyDescent="0.3">
      <c r="A200" s="5" t="s">
        <v>137</v>
      </c>
      <c r="B200" s="5" t="s">
        <v>440</v>
      </c>
      <c r="C200" s="28">
        <v>2692284</v>
      </c>
      <c r="D200" s="28">
        <v>2685685.36</v>
      </c>
      <c r="E200" s="35">
        <f t="shared" si="10"/>
        <v>99.754905500311253</v>
      </c>
    </row>
    <row r="201" spans="1:5" ht="46.8" x14ac:dyDescent="0.3">
      <c r="A201" s="7" t="s">
        <v>138</v>
      </c>
      <c r="B201" s="7" t="s">
        <v>191</v>
      </c>
      <c r="C201" s="29">
        <f>C202</f>
        <v>4550538</v>
      </c>
      <c r="D201" s="29">
        <f>D202</f>
        <v>4293515.5999999996</v>
      </c>
      <c r="E201" s="35">
        <f t="shared" si="10"/>
        <v>94.351823894229639</v>
      </c>
    </row>
    <row r="202" spans="1:5" ht="46.8" x14ac:dyDescent="0.3">
      <c r="A202" s="7" t="s">
        <v>139</v>
      </c>
      <c r="B202" s="7" t="s">
        <v>192</v>
      </c>
      <c r="C202" s="29">
        <f>C203</f>
        <v>4550538</v>
      </c>
      <c r="D202" s="29">
        <f>D203</f>
        <v>4293515.5999999996</v>
      </c>
      <c r="E202" s="35">
        <f t="shared" si="10"/>
        <v>94.351823894229639</v>
      </c>
    </row>
    <row r="203" spans="1:5" ht="62.4" x14ac:dyDescent="0.3">
      <c r="A203" s="5" t="s">
        <v>140</v>
      </c>
      <c r="B203" s="5" t="s">
        <v>444</v>
      </c>
      <c r="C203" s="28">
        <v>4550538</v>
      </c>
      <c r="D203" s="28">
        <v>4293515.5999999996</v>
      </c>
      <c r="E203" s="35">
        <f t="shared" si="10"/>
        <v>94.351823894229639</v>
      </c>
    </row>
    <row r="204" spans="1:5" ht="62.4" x14ac:dyDescent="0.3">
      <c r="A204" s="6" t="s">
        <v>210</v>
      </c>
      <c r="B204" s="7" t="s">
        <v>209</v>
      </c>
      <c r="C204" s="29">
        <f>C205</f>
        <v>16800000</v>
      </c>
      <c r="D204" s="29">
        <f>D205</f>
        <v>14688698.77</v>
      </c>
      <c r="E204" s="35">
        <f t="shared" si="10"/>
        <v>87.432730773809524</v>
      </c>
    </row>
    <row r="205" spans="1:5" ht="78" x14ac:dyDescent="0.3">
      <c r="A205" s="4" t="s">
        <v>205</v>
      </c>
      <c r="B205" s="5" t="s">
        <v>441</v>
      </c>
      <c r="C205" s="28">
        <v>16800000</v>
      </c>
      <c r="D205" s="28">
        <v>14688698.77</v>
      </c>
      <c r="E205" s="35">
        <f t="shared" si="10"/>
        <v>87.432730773809524</v>
      </c>
    </row>
    <row r="206" spans="1:5" ht="156" x14ac:dyDescent="0.3">
      <c r="A206" s="6" t="s">
        <v>224</v>
      </c>
      <c r="B206" s="7" t="s">
        <v>442</v>
      </c>
      <c r="C206" s="29">
        <f>C207</f>
        <v>14217840</v>
      </c>
      <c r="D206" s="29">
        <f>D207</f>
        <v>3554460</v>
      </c>
      <c r="E206" s="35">
        <f t="shared" si="10"/>
        <v>25</v>
      </c>
    </row>
    <row r="207" spans="1:5" ht="156" x14ac:dyDescent="0.3">
      <c r="A207" s="4" t="s">
        <v>225</v>
      </c>
      <c r="B207" s="5" t="s">
        <v>442</v>
      </c>
      <c r="C207" s="28">
        <v>14217840</v>
      </c>
      <c r="D207" s="28">
        <v>3554460</v>
      </c>
      <c r="E207" s="35">
        <f t="shared" si="10"/>
        <v>25</v>
      </c>
    </row>
    <row r="208" spans="1:5" ht="78" x14ac:dyDescent="0.3">
      <c r="A208" s="6" t="s">
        <v>211</v>
      </c>
      <c r="B208" s="7" t="s">
        <v>212</v>
      </c>
      <c r="C208" s="29">
        <f>C209</f>
        <v>13831740</v>
      </c>
      <c r="D208" s="29">
        <f>D209</f>
        <v>3526977.46</v>
      </c>
      <c r="E208" s="35">
        <f t="shared" si="10"/>
        <v>25.499159614047112</v>
      </c>
    </row>
    <row r="209" spans="1:5" ht="92.25" customHeight="1" x14ac:dyDescent="0.3">
      <c r="A209" s="4" t="s">
        <v>204</v>
      </c>
      <c r="B209" s="5" t="s">
        <v>445</v>
      </c>
      <c r="C209" s="28">
        <v>13831740</v>
      </c>
      <c r="D209" s="28">
        <v>3526977.46</v>
      </c>
      <c r="E209" s="35">
        <f t="shared" si="10"/>
        <v>25.499159614047112</v>
      </c>
    </row>
    <row r="210" spans="1:5" ht="62.4" x14ac:dyDescent="0.3">
      <c r="A210" s="6" t="s">
        <v>218</v>
      </c>
      <c r="B210" s="7" t="s">
        <v>217</v>
      </c>
      <c r="C210" s="28">
        <f>C211</f>
        <v>10503262</v>
      </c>
      <c r="D210" s="28">
        <f>D211</f>
        <v>1907052</v>
      </c>
      <c r="E210" s="35">
        <f t="shared" si="10"/>
        <v>18.156759300110767</v>
      </c>
    </row>
    <row r="211" spans="1:5" ht="78" x14ac:dyDescent="0.3">
      <c r="A211" s="4" t="s">
        <v>216</v>
      </c>
      <c r="B211" s="5" t="s">
        <v>443</v>
      </c>
      <c r="C211" s="28">
        <v>10503262</v>
      </c>
      <c r="D211" s="28">
        <v>1907052</v>
      </c>
      <c r="E211" s="35">
        <f t="shared" si="10"/>
        <v>18.156759300110767</v>
      </c>
    </row>
    <row r="212" spans="1:5" ht="78" x14ac:dyDescent="0.3">
      <c r="A212" s="6" t="s">
        <v>141</v>
      </c>
      <c r="B212" s="7" t="s">
        <v>190</v>
      </c>
      <c r="C212" s="29">
        <f>C213</f>
        <v>187200</v>
      </c>
      <c r="D212" s="29">
        <f>D213</f>
        <v>171914.85</v>
      </c>
      <c r="E212" s="35">
        <f t="shared" si="10"/>
        <v>91.834855769230771</v>
      </c>
    </row>
    <row r="213" spans="1:5" ht="62.4" x14ac:dyDescent="0.3">
      <c r="A213" s="6" t="s">
        <v>142</v>
      </c>
      <c r="B213" s="7" t="s">
        <v>68</v>
      </c>
      <c r="C213" s="29">
        <f>C214</f>
        <v>187200</v>
      </c>
      <c r="D213" s="29">
        <f>D214</f>
        <v>171914.85</v>
      </c>
      <c r="E213" s="35">
        <f t="shared" si="10"/>
        <v>91.834855769230771</v>
      </c>
    </row>
    <row r="214" spans="1:5" ht="78" x14ac:dyDescent="0.3">
      <c r="A214" s="4" t="s">
        <v>143</v>
      </c>
      <c r="B214" s="5" t="s">
        <v>446</v>
      </c>
      <c r="C214" s="28">
        <v>187200</v>
      </c>
      <c r="D214" s="28">
        <v>171914.85</v>
      </c>
      <c r="E214" s="35">
        <f t="shared" si="10"/>
        <v>91.834855769230771</v>
      </c>
    </row>
    <row r="215" spans="1:5" ht="31.2" x14ac:dyDescent="0.3">
      <c r="A215" s="6" t="s">
        <v>144</v>
      </c>
      <c r="B215" s="7" t="s">
        <v>188</v>
      </c>
      <c r="C215" s="29">
        <f>C216</f>
        <v>1352309</v>
      </c>
      <c r="D215" s="29">
        <f>D216</f>
        <v>268317.67</v>
      </c>
      <c r="E215" s="35">
        <f t="shared" si="10"/>
        <v>19.841446740352982</v>
      </c>
    </row>
    <row r="216" spans="1:5" ht="46.8" x14ac:dyDescent="0.3">
      <c r="A216" s="6" t="s">
        <v>145</v>
      </c>
      <c r="B216" s="7" t="s">
        <v>189</v>
      </c>
      <c r="C216" s="29">
        <f>C217</f>
        <v>1352309</v>
      </c>
      <c r="D216" s="29">
        <f>D217</f>
        <v>268317.67</v>
      </c>
      <c r="E216" s="35">
        <f t="shared" si="10"/>
        <v>19.841446740352982</v>
      </c>
    </row>
    <row r="217" spans="1:5" ht="62.4" x14ac:dyDescent="0.3">
      <c r="A217" s="4" t="s">
        <v>146</v>
      </c>
      <c r="B217" s="5" t="s">
        <v>447</v>
      </c>
      <c r="C217" s="28">
        <v>1352309</v>
      </c>
      <c r="D217" s="28">
        <v>268317.67</v>
      </c>
      <c r="E217" s="35">
        <f t="shared" si="10"/>
        <v>19.841446740352982</v>
      </c>
    </row>
    <row r="218" spans="1:5" ht="15.6" x14ac:dyDescent="0.3">
      <c r="A218" s="2" t="s">
        <v>147</v>
      </c>
      <c r="B218" s="3" t="s">
        <v>69</v>
      </c>
      <c r="C218" s="27">
        <f>C219+C224+C227</f>
        <v>3567952.67</v>
      </c>
      <c r="D218" s="27">
        <f>D219+D224+D227</f>
        <v>793615.92</v>
      </c>
      <c r="E218" s="34">
        <f t="shared" si="10"/>
        <v>22.242893709685898</v>
      </c>
    </row>
    <row r="219" spans="1:5" ht="78" x14ac:dyDescent="0.3">
      <c r="A219" s="6" t="s">
        <v>148</v>
      </c>
      <c r="B219" s="7" t="s">
        <v>70</v>
      </c>
      <c r="C219" s="29">
        <f>C220</f>
        <v>1941786</v>
      </c>
      <c r="D219" s="29">
        <f>D220</f>
        <v>689449.25</v>
      </c>
      <c r="E219" s="35">
        <f t="shared" si="10"/>
        <v>35.505933712571832</v>
      </c>
    </row>
    <row r="220" spans="1:5" ht="92.25" customHeight="1" x14ac:dyDescent="0.3">
      <c r="A220" s="6" t="s">
        <v>149</v>
      </c>
      <c r="B220" s="7" t="s">
        <v>71</v>
      </c>
      <c r="C220" s="29">
        <f>C221+C222+C223</f>
        <v>1941786</v>
      </c>
      <c r="D220" s="29">
        <f>D221+D222+D223</f>
        <v>689449.25</v>
      </c>
      <c r="E220" s="35">
        <f t="shared" si="10"/>
        <v>35.505933712571832</v>
      </c>
    </row>
    <row r="221" spans="1:5" ht="84.75" customHeight="1" x14ac:dyDescent="0.3">
      <c r="A221" s="4" t="s">
        <v>150</v>
      </c>
      <c r="B221" s="5" t="s">
        <v>71</v>
      </c>
      <c r="C221" s="28">
        <v>998967</v>
      </c>
      <c r="D221" s="28">
        <v>521995</v>
      </c>
      <c r="E221" s="35">
        <f t="shared" si="10"/>
        <v>52.253477842611417</v>
      </c>
    </row>
    <row r="222" spans="1:5" ht="92.25" customHeight="1" x14ac:dyDescent="0.3">
      <c r="A222" s="4" t="s">
        <v>151</v>
      </c>
      <c r="B222" s="5" t="s">
        <v>71</v>
      </c>
      <c r="C222" s="28">
        <v>549819</v>
      </c>
      <c r="D222" s="28">
        <v>137454.25</v>
      </c>
      <c r="E222" s="35">
        <f t="shared" si="10"/>
        <v>24.999909060981889</v>
      </c>
    </row>
    <row r="223" spans="1:5" ht="67.5" customHeight="1" x14ac:dyDescent="0.3">
      <c r="A223" s="4" t="s">
        <v>152</v>
      </c>
      <c r="B223" s="5" t="s">
        <v>71</v>
      </c>
      <c r="C223" s="28">
        <v>393000</v>
      </c>
      <c r="D223" s="28">
        <v>30000</v>
      </c>
      <c r="E223" s="35">
        <f t="shared" si="10"/>
        <v>7.6335877862595423</v>
      </c>
    </row>
    <row r="224" spans="1:5" ht="54" customHeight="1" x14ac:dyDescent="0.3">
      <c r="A224" s="6" t="s">
        <v>299</v>
      </c>
      <c r="B224" s="7" t="s">
        <v>302</v>
      </c>
      <c r="C224" s="29">
        <f>C225</f>
        <v>104166.67</v>
      </c>
      <c r="D224" s="29">
        <f>D225</f>
        <v>104166.67</v>
      </c>
      <c r="E224" s="35">
        <f t="shared" si="10"/>
        <v>100</v>
      </c>
    </row>
    <row r="225" spans="1:5" ht="67.5" customHeight="1" x14ac:dyDescent="0.3">
      <c r="A225" s="6" t="s">
        <v>298</v>
      </c>
      <c r="B225" s="7" t="s">
        <v>300</v>
      </c>
      <c r="C225" s="29">
        <f>C226</f>
        <v>104166.67</v>
      </c>
      <c r="D225" s="29">
        <f>D226</f>
        <v>104166.67</v>
      </c>
      <c r="E225" s="35">
        <f t="shared" si="10"/>
        <v>100</v>
      </c>
    </row>
    <row r="226" spans="1:5" ht="67.5" customHeight="1" x14ac:dyDescent="0.3">
      <c r="A226" s="4" t="s">
        <v>301</v>
      </c>
      <c r="B226" s="5" t="s">
        <v>448</v>
      </c>
      <c r="C226" s="28">
        <v>104166.67</v>
      </c>
      <c r="D226" s="28">
        <v>104166.67</v>
      </c>
      <c r="E226" s="35">
        <f t="shared" si="10"/>
        <v>100</v>
      </c>
    </row>
    <row r="227" spans="1:5" ht="52.5" customHeight="1" x14ac:dyDescent="0.3">
      <c r="A227" s="6" t="s">
        <v>226</v>
      </c>
      <c r="B227" s="7" t="s">
        <v>229</v>
      </c>
      <c r="C227" s="29">
        <f>SUM(C228:C230)</f>
        <v>1522000</v>
      </c>
      <c r="D227" s="29">
        <f>SUM(D228:D230)</f>
        <v>0</v>
      </c>
      <c r="E227" s="35">
        <f t="shared" si="10"/>
        <v>0</v>
      </c>
    </row>
    <row r="228" spans="1:5" ht="69" customHeight="1" x14ac:dyDescent="0.3">
      <c r="A228" s="4" t="s">
        <v>227</v>
      </c>
      <c r="B228" s="5" t="s">
        <v>228</v>
      </c>
      <c r="C228" s="28">
        <v>1000000</v>
      </c>
      <c r="D228" s="28">
        <v>0</v>
      </c>
      <c r="E228" s="35">
        <f t="shared" si="10"/>
        <v>0</v>
      </c>
    </row>
    <row r="229" spans="1:5" ht="69" customHeight="1" x14ac:dyDescent="0.3">
      <c r="A229" s="4" t="s">
        <v>449</v>
      </c>
      <c r="B229" s="5" t="s">
        <v>450</v>
      </c>
      <c r="C229" s="28">
        <v>222000</v>
      </c>
      <c r="D229" s="28">
        <v>0</v>
      </c>
      <c r="E229" s="35">
        <f t="shared" si="10"/>
        <v>0</v>
      </c>
    </row>
    <row r="230" spans="1:5" ht="90" customHeight="1" x14ac:dyDescent="0.3">
      <c r="A230" s="4" t="s">
        <v>320</v>
      </c>
      <c r="B230" s="5" t="s">
        <v>321</v>
      </c>
      <c r="C230" s="28">
        <v>300000</v>
      </c>
      <c r="D230" s="28">
        <v>0</v>
      </c>
      <c r="E230" s="35">
        <f t="shared" si="10"/>
        <v>0</v>
      </c>
    </row>
    <row r="231" spans="1:5" ht="105.75" customHeight="1" x14ac:dyDescent="0.3">
      <c r="A231" s="2" t="s">
        <v>451</v>
      </c>
      <c r="B231" s="3" t="s">
        <v>452</v>
      </c>
      <c r="C231" s="27">
        <f t="shared" ref="C231:D234" si="11">C232</f>
        <v>0</v>
      </c>
      <c r="D231" s="27">
        <f t="shared" si="11"/>
        <v>1286240.97</v>
      </c>
      <c r="E231" s="34">
        <v>0</v>
      </c>
    </row>
    <row r="232" spans="1:5" ht="131.25" customHeight="1" x14ac:dyDescent="0.3">
      <c r="A232" s="6" t="s">
        <v>454</v>
      </c>
      <c r="B232" s="8" t="s">
        <v>453</v>
      </c>
      <c r="C232" s="29">
        <f t="shared" si="11"/>
        <v>0</v>
      </c>
      <c r="D232" s="29">
        <f t="shared" si="11"/>
        <v>1286240.97</v>
      </c>
      <c r="E232" s="35">
        <v>0</v>
      </c>
    </row>
    <row r="233" spans="1:5" ht="57.75" customHeight="1" x14ac:dyDescent="0.3">
      <c r="A233" s="6" t="s">
        <v>456</v>
      </c>
      <c r="B233" s="8" t="s">
        <v>455</v>
      </c>
      <c r="C233" s="29">
        <f t="shared" si="11"/>
        <v>0</v>
      </c>
      <c r="D233" s="29">
        <f t="shared" si="11"/>
        <v>1286240.97</v>
      </c>
      <c r="E233" s="35">
        <v>0</v>
      </c>
    </row>
    <row r="234" spans="1:5" ht="56.25" customHeight="1" x14ac:dyDescent="0.3">
      <c r="A234" s="6" t="s">
        <v>457</v>
      </c>
      <c r="B234" s="8" t="s">
        <v>458</v>
      </c>
      <c r="C234" s="29">
        <f t="shared" si="11"/>
        <v>0</v>
      </c>
      <c r="D234" s="29">
        <f t="shared" si="11"/>
        <v>1286240.97</v>
      </c>
      <c r="E234" s="35">
        <v>0</v>
      </c>
    </row>
    <row r="235" spans="1:5" ht="56.25" customHeight="1" x14ac:dyDescent="0.3">
      <c r="A235" s="4" t="s">
        <v>460</v>
      </c>
      <c r="B235" s="14" t="s">
        <v>459</v>
      </c>
      <c r="C235" s="28">
        <v>0</v>
      </c>
      <c r="D235" s="28">
        <v>1286240.97</v>
      </c>
      <c r="E235" s="36">
        <v>0</v>
      </c>
    </row>
    <row r="236" spans="1:5" ht="69" customHeight="1" x14ac:dyDescent="0.3">
      <c r="A236" s="2" t="s">
        <v>273</v>
      </c>
      <c r="B236" s="3" t="s">
        <v>274</v>
      </c>
      <c r="C236" s="27">
        <f>C237</f>
        <v>0</v>
      </c>
      <c r="D236" s="27">
        <f>D237+D239</f>
        <v>-1299809.9800000002</v>
      </c>
      <c r="E236" s="34">
        <v>0</v>
      </c>
    </row>
    <row r="237" spans="1:5" ht="46.8" x14ac:dyDescent="0.3">
      <c r="A237" s="6" t="s">
        <v>275</v>
      </c>
      <c r="B237" s="7" t="s">
        <v>286</v>
      </c>
      <c r="C237" s="29">
        <f>C238</f>
        <v>0</v>
      </c>
      <c r="D237" s="29">
        <f>D238</f>
        <v>-2755.52</v>
      </c>
      <c r="E237" s="35">
        <v>0</v>
      </c>
    </row>
    <row r="238" spans="1:5" ht="78" x14ac:dyDescent="0.3">
      <c r="A238" s="4" t="s">
        <v>276</v>
      </c>
      <c r="B238" s="5" t="s">
        <v>461</v>
      </c>
      <c r="C238" s="28">
        <v>0</v>
      </c>
      <c r="D238" s="28">
        <v>-2755.52</v>
      </c>
      <c r="E238" s="36">
        <v>0</v>
      </c>
    </row>
    <row r="239" spans="1:5" ht="62.4" x14ac:dyDescent="0.3">
      <c r="A239" s="6" t="s">
        <v>278</v>
      </c>
      <c r="B239" s="7" t="s">
        <v>287</v>
      </c>
      <c r="C239" s="29">
        <v>0</v>
      </c>
      <c r="D239" s="29">
        <f>D240+D241</f>
        <v>-1297054.4600000002</v>
      </c>
      <c r="E239" s="35">
        <v>0</v>
      </c>
    </row>
    <row r="240" spans="1:5" ht="78" x14ac:dyDescent="0.3">
      <c r="A240" s="4" t="s">
        <v>279</v>
      </c>
      <c r="B240" s="5" t="s">
        <v>277</v>
      </c>
      <c r="C240" s="28">
        <v>0</v>
      </c>
      <c r="D240" s="28">
        <v>-1295072.3500000001</v>
      </c>
      <c r="E240" s="36">
        <v>0</v>
      </c>
    </row>
    <row r="241" spans="1:5" ht="78" x14ac:dyDescent="0.3">
      <c r="A241" s="4" t="s">
        <v>280</v>
      </c>
      <c r="B241" s="5" t="s">
        <v>277</v>
      </c>
      <c r="C241" s="28">
        <v>0</v>
      </c>
      <c r="D241" s="28">
        <v>-1982.11</v>
      </c>
      <c r="E241" s="36">
        <v>0</v>
      </c>
    </row>
    <row r="242" spans="1:5" ht="15.6" x14ac:dyDescent="0.3">
      <c r="A242" s="2"/>
      <c r="B242" s="2" t="s">
        <v>72</v>
      </c>
      <c r="C242" s="27">
        <f>C131+C10</f>
        <v>1150085074.6700001</v>
      </c>
      <c r="D242" s="27">
        <f>D10+D131</f>
        <v>309033985.31000006</v>
      </c>
      <c r="E242" s="34">
        <f t="shared" si="10"/>
        <v>26.87053263417689</v>
      </c>
    </row>
  </sheetData>
  <mergeCells count="7">
    <mergeCell ref="C2:E2"/>
    <mergeCell ref="D1:E1"/>
    <mergeCell ref="A8:A9"/>
    <mergeCell ref="B8:B9"/>
    <mergeCell ref="B3:E3"/>
    <mergeCell ref="A6:E6"/>
    <mergeCell ref="A7:E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1 кв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2023-04-04T06:27:08Z</cp:lastPrinted>
  <dcterms:created xsi:type="dcterms:W3CDTF">2018-05-24T06:09:51Z</dcterms:created>
  <dcterms:modified xsi:type="dcterms:W3CDTF">2023-05-02T10:21:14Z</dcterms:modified>
</cp:coreProperties>
</file>