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№5'!$G$110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№5'!$G$1:$J$349</definedName>
  </definedNames>
  <calcPr calcId="145621"/>
</workbook>
</file>

<file path=xl/calcChain.xml><?xml version="1.0" encoding="utf-8"?>
<calcChain xmlns="http://schemas.openxmlformats.org/spreadsheetml/2006/main">
  <c r="J284" i="2" l="1"/>
  <c r="J283" i="2" s="1"/>
  <c r="J340" i="2"/>
  <c r="J262" i="2"/>
  <c r="J258" i="2"/>
  <c r="J188" i="2"/>
  <c r="J187" i="2" s="1"/>
  <c r="J107" i="2"/>
  <c r="J106" i="2" s="1"/>
  <c r="J40" i="2"/>
  <c r="J198" i="2"/>
  <c r="J256" i="2" l="1"/>
  <c r="J252" i="2"/>
  <c r="J317" i="2"/>
  <c r="J278" i="2"/>
  <c r="J277" i="2" s="1"/>
  <c r="J275" i="2"/>
  <c r="J274" i="2" s="1"/>
  <c r="J270" i="2" l="1"/>
  <c r="J260" i="2"/>
  <c r="J213" i="2"/>
  <c r="J154" i="2"/>
  <c r="J147" i="2"/>
  <c r="J70" i="2"/>
  <c r="J212" i="2" l="1"/>
  <c r="J211" i="2" s="1"/>
  <c r="J303" i="2" l="1"/>
  <c r="J21" i="2" l="1"/>
  <c r="J294" i="2"/>
  <c r="J324" i="2"/>
  <c r="J102" i="2"/>
  <c r="J78" i="2"/>
  <c r="J77" i="2" s="1"/>
  <c r="J264" i="2" l="1"/>
  <c r="J336" i="2" l="1"/>
  <c r="J343" i="2" l="1"/>
  <c r="J228" i="2"/>
  <c r="J227" i="2" s="1"/>
  <c r="J86" i="2" l="1"/>
  <c r="J73" i="2"/>
  <c r="J150" i="2" l="1"/>
  <c r="J149" i="2" s="1"/>
  <c r="J146" i="2"/>
  <c r="J144" i="2"/>
  <c r="J143" i="2" s="1"/>
  <c r="J142" i="2" l="1"/>
  <c r="J232" i="2"/>
  <c r="J231" i="2" s="1"/>
  <c r="J235" i="2"/>
  <c r="J234" i="2" s="1"/>
  <c r="J230" i="2" l="1"/>
  <c r="J15" i="2"/>
  <c r="J242" i="2"/>
  <c r="J34" i="2"/>
  <c r="J36" i="2" l="1"/>
  <c r="J193" i="2" l="1"/>
  <c r="J192" i="2" s="1"/>
  <c r="J191" i="2" l="1"/>
  <c r="J190" i="2" s="1"/>
  <c r="J204" i="2"/>
  <c r="J203" i="2" s="1"/>
  <c r="J202" i="2" s="1"/>
  <c r="J209" i="2"/>
  <c r="J208" i="2" s="1"/>
  <c r="J207" i="2" l="1"/>
  <c r="J201" i="2" s="1"/>
  <c r="J197" i="2" l="1"/>
  <c r="J196" i="2" s="1"/>
  <c r="J170" i="2"/>
  <c r="J164" i="2"/>
  <c r="J163" i="2" s="1"/>
  <c r="J161" i="2"/>
  <c r="J160" i="2" s="1"/>
  <c r="J127" i="2"/>
  <c r="J126" i="2" s="1"/>
  <c r="J124" i="2"/>
  <c r="J123" i="2" s="1"/>
  <c r="J195" i="2" l="1"/>
  <c r="J122" i="2"/>
  <c r="J159" i="2"/>
  <c r="J99" i="2" l="1"/>
  <c r="J97" i="2"/>
  <c r="J94" i="2"/>
  <c r="J83" i="2"/>
  <c r="J82" i="2" s="1"/>
  <c r="J91" i="2"/>
  <c r="J90" i="2" s="1"/>
  <c r="J101" i="2"/>
  <c r="J93" i="2" l="1"/>
  <c r="J81" i="2" s="1"/>
  <c r="J301" i="2" l="1"/>
  <c r="J268" i="2"/>
  <c r="J254" i="2"/>
  <c r="J251" i="2" s="1"/>
  <c r="J250" i="2" l="1"/>
  <c r="J267" i="2"/>
  <c r="J266" i="2" s="1"/>
  <c r="J249" i="2" l="1"/>
  <c r="J299" i="2"/>
  <c r="J298" i="2" s="1"/>
  <c r="J296" i="2"/>
  <c r="J346" i="2" l="1"/>
  <c r="J321" i="2"/>
  <c r="J153" i="2"/>
  <c r="J152" i="2" s="1"/>
  <c r="J141" i="2" s="1"/>
  <c r="J75" i="2" l="1"/>
  <c r="J72" i="2"/>
  <c r="J68" i="2"/>
  <c r="J65" i="2"/>
  <c r="J63" i="2"/>
  <c r="J61" i="2"/>
  <c r="J59" i="2"/>
  <c r="J55" i="2"/>
  <c r="J50" i="2"/>
  <c r="J47" i="2"/>
  <c r="J45" i="2"/>
  <c r="J42" i="2"/>
  <c r="J38" i="2"/>
  <c r="J32" i="2"/>
  <c r="J30" i="2"/>
  <c r="J28" i="2"/>
  <c r="J23" i="2"/>
  <c r="J19" i="2"/>
  <c r="J17" i="2"/>
  <c r="J13" i="2"/>
  <c r="J12" i="2" l="1"/>
  <c r="J58" i="2"/>
  <c r="J44" i="2"/>
  <c r="J11" i="2" l="1"/>
  <c r="J10" i="2" s="1"/>
  <c r="J334" i="2"/>
  <c r="J332" i="2"/>
  <c r="J328" i="2"/>
  <c r="J315" i="2"/>
  <c r="J314" i="2" s="1"/>
  <c r="J313" i="2" s="1"/>
  <c r="J311" i="2"/>
  <c r="J310" i="2" s="1"/>
  <c r="J309" i="2" s="1"/>
  <c r="J306" i="2"/>
  <c r="J305" i="2" s="1"/>
  <c r="J281" i="2"/>
  <c r="J280" i="2" s="1"/>
  <c r="J273" i="2" s="1"/>
  <c r="J240" i="2"/>
  <c r="J239" i="2" s="1"/>
  <c r="J225" i="2"/>
  <c r="J224" i="2" s="1"/>
  <c r="J185" i="2"/>
  <c r="J183" i="2"/>
  <c r="J180" i="2"/>
  <c r="J178" i="2"/>
  <c r="J176" i="2"/>
  <c r="J174" i="2"/>
  <c r="J168" i="2"/>
  <c r="J119" i="2"/>
  <c r="J118" i="2" s="1"/>
  <c r="J116" i="2"/>
  <c r="J115" i="2" s="1"/>
  <c r="J167" i="2" l="1"/>
  <c r="J272" i="2"/>
  <c r="J223" i="2"/>
  <c r="J238" i="2"/>
  <c r="J114" i="2"/>
  <c r="J308" i="2"/>
  <c r="J182" i="2"/>
  <c r="J293" i="2"/>
  <c r="J292" i="2" s="1"/>
  <c r="J291" i="2" s="1"/>
  <c r="J166" i="2" l="1"/>
  <c r="J158" i="2" s="1"/>
  <c r="J222" i="2"/>
  <c r="J111" i="2"/>
  <c r="J110" i="2" l="1"/>
  <c r="J109" i="2" s="1"/>
  <c r="J326" i="2" l="1"/>
  <c r="J135" i="2"/>
  <c r="J134" i="2" s="1"/>
  <c r="J133" i="2" s="1"/>
  <c r="J131" i="2" l="1"/>
  <c r="J139" i="2" l="1"/>
  <c r="J138" i="2" s="1"/>
  <c r="J137" i="2" s="1"/>
  <c r="J129" i="2"/>
  <c r="J121" i="2" l="1"/>
  <c r="J130" i="2"/>
  <c r="J338" i="2" l="1"/>
  <c r="J320" i="2" s="1"/>
  <c r="J289" i="2" l="1"/>
  <c r="J288" i="2" s="1"/>
  <c r="J287" i="2" s="1"/>
  <c r="J286" i="2" s="1"/>
  <c r="J247" i="2" l="1"/>
  <c r="J245" i="2" s="1"/>
  <c r="J244" i="2" s="1"/>
  <c r="J220" i="2"/>
  <c r="J219" i="2" s="1"/>
  <c r="J218" i="2" s="1"/>
  <c r="J217" i="2" s="1"/>
  <c r="J80" i="2"/>
  <c r="J319" i="2" l="1"/>
  <c r="J246" i="2"/>
  <c r="J349" i="2" l="1"/>
</calcChain>
</file>

<file path=xl/sharedStrings.xml><?xml version="1.0" encoding="utf-8"?>
<sst xmlns="http://schemas.openxmlformats.org/spreadsheetml/2006/main" count="709" uniqueCount="446">
  <si>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</si>
  <si>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</si>
  <si>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</si>
  <si>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</si>
  <si>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</si>
  <si>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</si>
  <si>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</si>
  <si>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</si>
  <si>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</si>
  <si>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</si>
  <si>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</si>
  <si>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</si>
  <si>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</si>
  <si>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</si>
  <si>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</si>
  <si>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</si>
  <si>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</si>
  <si>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</si>
  <si>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</si>
  <si>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</si>
  <si>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</si>
  <si>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</si>
  <si>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</si>
  <si>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</si>
  <si>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</si>
  <si>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</si>
  <si>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</si>
  <si>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</si>
  <si>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</si>
  <si>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</si>
  <si>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</si>
  <si>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</si>
  <si>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</si>
  <si>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</si>
  <si>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</si>
  <si>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</si>
  <si>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</si>
  <si>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</si>
  <si>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</si>
  <si>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</si>
  <si>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</si>
  <si>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</si>
  <si>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</si>
  <si>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</si>
  <si>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</si>
  <si>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</si>
  <si>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</si>
  <si>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</si>
  <si>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</si>
  <si>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</si>
  <si>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</si>
  <si>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</si>
  <si>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</si>
  <si>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</si>
  <si>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</si>
  <si>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</si>
  <si>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</si>
  <si>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</si>
  <si>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</si>
  <si>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</si>
  <si>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</si>
  <si>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</si>
  <si>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</si>
  <si>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</si>
  <si>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</si>
  <si>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</si>
  <si>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</si>
  <si>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</si>
  <si>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</si>
  <si>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</si>
  <si>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</si>
  <si>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</si>
  <si>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</si>
  <si>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</si>
  <si>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</si>
  <si>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</si>
  <si>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</si>
  <si>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</si>
  <si>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</si>
  <si>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</si>
  <si>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</si>
  <si>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</si>
  <si>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</si>
  <si>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</si>
  <si>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</si>
  <si>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</si>
  <si>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</si>
  <si>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</si>
  <si>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</si>
  <si>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</si>
  <si>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</si>
  <si>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</si>
  <si>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</si>
  <si>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</si>
  <si>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</si>
  <si>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</si>
  <si>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</si>
  <si>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</si>
  <si>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</si>
  <si>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</si>
  <si>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</si>
  <si>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</si>
  <si>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</si>
  <si>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</si>
  <si>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</si>
  <si>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</si>
  <si>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</si>
  <si>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</si>
  <si>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</si>
  <si>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</si>
  <si>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</si>
  <si>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</si>
  <si>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</si>
  <si>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</si>
  <si>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</si>
  <si>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</si>
  <si>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</si>
  <si>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</si>
  <si>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</si>
  <si>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</si>
  <si>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</si>
  <si>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</si>
  <si>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</si>
  <si>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</si>
  <si>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</si>
  <si>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</si>
  <si>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</si>
  <si>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</si>
  <si>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</si>
  <si>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</si>
  <si>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</si>
  <si>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</si>
  <si>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</si>
  <si>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</si>
  <si>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</si>
  <si>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</si>
  <si>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</si>
  <si>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</si>
  <si>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</si>
  <si>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</si>
  <si>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</si>
  <si>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</si>
  <si>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</si>
  <si>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</si>
  <si>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</si>
  <si>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</si>
  <si>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</si>
  <si>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</si>
  <si>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</si>
  <si>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</si>
  <si>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</si>
  <si>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</si>
  <si>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</si>
  <si>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</si>
  <si>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</si>
  <si>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</si>
  <si>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</si>
  <si>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</si>
  <si>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</si>
  <si>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</si>
  <si>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</si>
  <si>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</si>
  <si>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</si>
  <si>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</si>
  <si>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</si>
  <si>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</si>
  <si>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</si>
  <si>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</si>
  <si>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</si>
  <si>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</si>
  <si>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</si>
  <si>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</si>
  <si>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</si>
  <si>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</si>
  <si>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</si>
  <si>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</si>
  <si>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</si>
  <si>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</si>
  <si>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</si>
  <si>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</si>
  <si>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</si>
  <si>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</si>
  <si>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</si>
  <si>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</si>
  <si>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</si>
  <si>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</si>
  <si>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</si>
  <si>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</si>
  <si>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</si>
  <si>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</si>
  <si>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</si>
  <si>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</si>
  <si>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</si>
  <si>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</si>
  <si>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</si>
  <si>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</si>
  <si>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</si>
  <si>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</si>
  <si>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</si>
  <si>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</si>
  <si>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</si>
  <si>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</si>
  <si>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</si>
  <si>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</si>
  <si>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</si>
  <si>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</si>
  <si>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</si>
  <si>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</si>
  <si>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</si>
  <si>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</si>
  <si>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</si>
  <si>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</si>
  <si>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</si>
  <si>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</si>
  <si>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</si>
  <si>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</si>
  <si>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</si>
  <si>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</si>
  <si>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</si>
  <si>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</si>
  <si>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</si>
  <si>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</si>
  <si>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</si>
  <si>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</si>
  <si>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</si>
  <si>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</si>
  <si>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</si>
  <si>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</si>
  <si>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</si>
  <si>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</si>
  <si>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</si>
  <si>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</si>
  <si>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</si>
  <si>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</si>
  <si>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</si>
  <si>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</si>
  <si>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</si>
  <si>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</si>
  <si>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</si>
  <si>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</si>
  <si>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</si>
  <si>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</si>
  <si>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</si>
  <si>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</si>
  <si>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</si>
  <si>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</si>
  <si>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</si>
  <si>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</si>
  <si>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</si>
  <si>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</si>
  <si>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</si>
  <si>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</si>
  <si>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</si>
  <si>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</si>
  <si>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</si>
  <si>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</si>
  <si>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</si>
  <si>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</si>
  <si>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</si>
  <si>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</si>
  <si>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</si>
  <si>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</si>
  <si>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</si>
  <si>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</si>
  <si>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</si>
  <si>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</si>
  <si>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</si>
  <si>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</si>
  <si>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</si>
  <si>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</si>
  <si>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</si>
  <si>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</si>
  <si>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</si>
  <si>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</si>
  <si>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</si>
  <si>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</si>
  <si>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</si>
  <si>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</si>
  <si>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</si>
  <si>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</si>
  <si>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</si>
  <si>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</si>
  <si>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</si>
  <si>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</si>
  <si>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</si>
  <si>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</si>
  <si>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</si>
  <si>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</si>
  <si>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</si>
  <si>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</si>
  <si>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</si>
  <si>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</si>
  <si>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</si>
  <si>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</si>
  <si>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</si>
  <si>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</si>
  <si>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</si>
  <si>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</si>
  <si>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</si>
  <si>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</si>
  <si>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</si>
  <si>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</si>
  <si>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</si>
  <si>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</si>
  <si>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</si>
  <si>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</si>
  <si>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</si>
  <si>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</si>
  <si>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</si>
  <si>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</si>
  <si>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</si>
  <si>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</si>
  <si>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</si>
  <si>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</si>
  <si>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</si>
  <si>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</si>
  <si>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</si>
  <si>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</si>
  <si>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</si>
  <si>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</si>
  <si>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</si>
  <si>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</si>
  <si>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</si>
  <si>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</si>
  <si>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</si>
  <si>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</si>
  <si>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</si>
  <si>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</si>
  <si>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</si>
  <si>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</si>
  <si>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</si>
  <si>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</si>
  <si>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</si>
  <si>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</si>
  <si>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</si>
  <si>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</si>
  <si>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</si>
  <si>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</si>
  <si>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</si>
  <si>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</si>
  <si>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</si>
  <si>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</si>
  <si>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</si>
  <si>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</si>
  <si>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</si>
  <si>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</si>
  <si>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</si>
  <si>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</si>
  <si>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</si>
  <si>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</si>
  <si>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</si>
  <si>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</si>
  <si>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</si>
  <si>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</si>
  <si>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</si>
  <si>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</si>
  <si>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</si>
  <si>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</si>
  <si>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</si>
  <si>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</si>
  <si>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</si>
  <si>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</si>
  <si>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</si>
  <si>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</si>
  <si>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</si>
  <si>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</si>
  <si>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</si>
  <si>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</si>
  <si>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</si>
  <si>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</si>
  <si>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</si>
  <si>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</si>
  <si>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</si>
  <si>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</si>
  <si>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</si>
  <si>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</si>
  <si>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</si>
  <si>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</si>
  <si>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</si>
  <si>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</si>
  <si>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</si>
  <si>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</si>
  <si>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</si>
  <si>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</si>
  <si>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</si>
  <si>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</si>
  <si>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</si>
  <si>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</si>
  <si>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</si>
  <si>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</si>
  <si>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</si>
  <si>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</si>
  <si>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</si>
  <si>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</si>
  <si>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</si>
  <si>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</si>
  <si>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</si>
  <si>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</si>
  <si>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</si>
  <si>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</si>
  <si>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</si>
  <si>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</si>
  <si>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</si>
  <si>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</si>
  <si>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</si>
  <si>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</si>
  <si>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</si>
  <si>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</si>
  <si>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</si>
  <si>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</si>
  <si>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</si>
  <si>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25.1.01.00000</t>
  </si>
  <si>
    <t>Мероприятия, направленные на закрепление молодых специалистов, работающих в сельхозпредприятиях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</si>
  <si>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</si>
  <si>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</si>
  <si>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</si>
  <si>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</si>
  <si>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</si>
  <si>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</si>
  <si>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</si>
  <si>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Приложение 4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</si>
  <si>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</si>
  <si>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</si>
  <si>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</si>
  <si>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</si>
  <si>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</si>
  <si>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</si>
  <si>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</si>
  <si>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</si>
  <si>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</si>
  <si>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</si>
  <si>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</si>
  <si>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</si>
  <si>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Субсидия на создание виртуальных концертных залов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</si>
  <si>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</si>
  <si>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</si>
  <si>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</si>
  <si>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</si>
  <si>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</si>
  <si>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</si>
  <si>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План на 2024  год (руб.)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</si>
  <si>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</si>
  <si>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</si>
  <si>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</si>
  <si>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</si>
  <si>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 xml:space="preserve">                      от 15.12.2023     №281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</si>
</sst>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0" xfId="0" applyFont="1" applyBorder="1" applyAlignment="1"/>
    <xf numFmtId="0" fontId="10" fillId="0" borderId="13" xfId="0" applyFont="1" applyBorder="1" applyAlignment="1"/>
    <xf numFmtId="0" fontId="9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1"/>
  <sheetViews>
    <sheetView tabSelected="1" zoomScale="93" zoomScaleNormal="93" zoomScaleSheetLayoutView="100" workbookViewId="0">
      <selection activeCell="N9" sqref="N9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25" t="s">
        <v>420</v>
      </c>
      <c r="I1" s="225"/>
      <c r="J1" s="225"/>
    </row>
    <row r="2" spans="1:10" ht="15.6" customHeight="1" x14ac:dyDescent="0.25">
      <c r="A2" s="1"/>
      <c r="B2" s="1"/>
      <c r="C2" s="1"/>
      <c r="D2" s="1"/>
      <c r="E2" s="1"/>
      <c r="F2" s="1"/>
      <c r="G2" s="227" t="s">
        <v>356</v>
      </c>
      <c r="H2" s="227"/>
      <c r="I2" s="227"/>
      <c r="J2" s="227"/>
    </row>
    <row r="3" spans="1:10" ht="15.6" customHeight="1" x14ac:dyDescent="0.25">
      <c r="A3" s="1"/>
      <c r="B3" s="1"/>
      <c r="C3" s="1"/>
      <c r="D3" s="1"/>
      <c r="E3" s="1"/>
      <c r="F3" s="1"/>
      <c r="G3" s="227" t="s">
        <v>357</v>
      </c>
      <c r="H3" s="227"/>
      <c r="I3" s="227"/>
      <c r="J3" s="227"/>
    </row>
    <row r="4" spans="1:10" ht="15.6" customHeight="1" x14ac:dyDescent="0.25">
      <c r="A4" s="1"/>
      <c r="B4" s="1"/>
      <c r="C4" s="1"/>
      <c r="D4" s="1"/>
      <c r="E4" s="1"/>
      <c r="F4" s="1"/>
      <c r="G4" s="168"/>
      <c r="H4" s="227" t="s">
        <v>389</v>
      </c>
      <c r="I4" s="227"/>
      <c r="J4" s="227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25" t="s">
        <v>445</v>
      </c>
      <c r="I5" s="225"/>
      <c r="J5" s="225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26" t="s">
        <v>406</v>
      </c>
      <c r="C7" s="226"/>
      <c r="D7" s="226"/>
      <c r="E7" s="226"/>
      <c r="F7" s="226"/>
      <c r="G7" s="226"/>
      <c r="H7" s="226"/>
      <c r="I7" s="226"/>
      <c r="J7" s="226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40</v>
      </c>
      <c r="H9" s="7" t="s">
        <v>39</v>
      </c>
      <c r="I9" s="6" t="s">
        <v>38</v>
      </c>
      <c r="J9" s="6" t="s">
        <v>440</v>
      </c>
    </row>
    <row r="10" spans="1:10" ht="27.6" x14ac:dyDescent="0.25">
      <c r="A10" s="8"/>
      <c r="B10" s="212" t="s">
        <v>37</v>
      </c>
      <c r="C10" s="212"/>
      <c r="D10" s="212"/>
      <c r="E10" s="212"/>
      <c r="F10" s="213"/>
      <c r="G10" s="9" t="s">
        <v>324</v>
      </c>
      <c r="H10" s="10" t="s">
        <v>73</v>
      </c>
      <c r="I10" s="11" t="s">
        <v>0</v>
      </c>
      <c r="J10" s="12">
        <f>SUM(J11)</f>
        <v>743655461</v>
      </c>
    </row>
    <row r="11" spans="1:10" ht="38.25" customHeight="1" x14ac:dyDescent="0.25">
      <c r="A11" s="8"/>
      <c r="B11" s="218" t="s">
        <v>36</v>
      </c>
      <c r="C11" s="218"/>
      <c r="D11" s="218"/>
      <c r="E11" s="218"/>
      <c r="F11" s="219"/>
      <c r="G11" s="13" t="s">
        <v>141</v>
      </c>
      <c r="H11" s="14" t="s">
        <v>79</v>
      </c>
      <c r="I11" s="15" t="s">
        <v>0</v>
      </c>
      <c r="J11" s="16">
        <f>SUM(J12+J44+J58+J72+J77)</f>
        <v>743655461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318</v>
      </c>
      <c r="H12" s="19" t="s">
        <v>80</v>
      </c>
      <c r="I12" s="15"/>
      <c r="J12" s="16">
        <f>SUM(J13+J15+J17+J19+J23+J28+J34+J32+J38+J42+J30+J36+J40+J21)</f>
        <v>686191352</v>
      </c>
    </row>
    <row r="13" spans="1:10" x14ac:dyDescent="0.25">
      <c r="A13" s="8"/>
      <c r="B13" s="220" t="s">
        <v>35</v>
      </c>
      <c r="C13" s="220"/>
      <c r="D13" s="220"/>
      <c r="E13" s="220"/>
      <c r="F13" s="221"/>
      <c r="G13" s="26" t="s">
        <v>43</v>
      </c>
      <c r="H13" s="27" t="s">
        <v>219</v>
      </c>
      <c r="I13" s="28" t="s">
        <v>0</v>
      </c>
      <c r="J13" s="22">
        <f>SUM(J14:J14)</f>
        <v>63658000</v>
      </c>
    </row>
    <row r="14" spans="1:10" ht="27.6" x14ac:dyDescent="0.25">
      <c r="A14" s="8"/>
      <c r="B14" s="216">
        <v>500</v>
      </c>
      <c r="C14" s="216"/>
      <c r="D14" s="216"/>
      <c r="E14" s="216"/>
      <c r="F14" s="217"/>
      <c r="G14" s="29" t="s">
        <v>4</v>
      </c>
      <c r="H14" s="30" t="s">
        <v>0</v>
      </c>
      <c r="I14" s="28">
        <v>600</v>
      </c>
      <c r="J14" s="22">
        <v>63658000</v>
      </c>
    </row>
    <row r="15" spans="1:10" ht="27.6" x14ac:dyDescent="0.25">
      <c r="A15" s="8"/>
      <c r="B15" s="210" t="s">
        <v>34</v>
      </c>
      <c r="C15" s="210"/>
      <c r="D15" s="210"/>
      <c r="E15" s="210"/>
      <c r="F15" s="211"/>
      <c r="G15" s="29" t="s">
        <v>44</v>
      </c>
      <c r="H15" s="27" t="s">
        <v>220</v>
      </c>
      <c r="I15" s="28" t="s">
        <v>0</v>
      </c>
      <c r="J15" s="22">
        <f>SUM(J16:J16)</f>
        <v>65810000</v>
      </c>
    </row>
    <row r="16" spans="1:10" ht="27.6" x14ac:dyDescent="0.25">
      <c r="A16" s="8"/>
      <c r="B16" s="220">
        <v>100</v>
      </c>
      <c r="C16" s="220"/>
      <c r="D16" s="220"/>
      <c r="E16" s="220"/>
      <c r="F16" s="221"/>
      <c r="G16" s="29" t="s">
        <v>4</v>
      </c>
      <c r="H16" s="30" t="s">
        <v>0</v>
      </c>
      <c r="I16" s="28">
        <v>600</v>
      </c>
      <c r="J16" s="22">
        <v>65810000</v>
      </c>
    </row>
    <row r="17" spans="1:10" ht="27.6" x14ac:dyDescent="0.25">
      <c r="A17" s="8"/>
      <c r="B17" s="220">
        <v>200</v>
      </c>
      <c r="C17" s="220"/>
      <c r="D17" s="220"/>
      <c r="E17" s="220"/>
      <c r="F17" s="221"/>
      <c r="G17" s="29" t="s">
        <v>45</v>
      </c>
      <c r="H17" s="21" t="s">
        <v>221</v>
      </c>
      <c r="I17" s="28"/>
      <c r="J17" s="22">
        <f>SUM(J18:J18)</f>
        <v>23579000</v>
      </c>
    </row>
    <row r="18" spans="1:10" ht="27.6" x14ac:dyDescent="0.25">
      <c r="A18" s="8"/>
      <c r="B18" s="220">
        <v>300</v>
      </c>
      <c r="C18" s="220"/>
      <c r="D18" s="220"/>
      <c r="E18" s="220"/>
      <c r="F18" s="221"/>
      <c r="G18" s="29" t="s">
        <v>4</v>
      </c>
      <c r="H18" s="34" t="s">
        <v>0</v>
      </c>
      <c r="I18" s="28">
        <v>600</v>
      </c>
      <c r="J18" s="22">
        <v>23579000</v>
      </c>
    </row>
    <row r="19" spans="1:10" ht="41.4" x14ac:dyDescent="0.25">
      <c r="A19" s="8"/>
      <c r="B19" s="35"/>
      <c r="C19" s="35"/>
      <c r="D19" s="35"/>
      <c r="E19" s="35"/>
      <c r="F19" s="36"/>
      <c r="G19" s="29" t="s">
        <v>172</v>
      </c>
      <c r="H19" s="34" t="s">
        <v>222</v>
      </c>
      <c r="I19" s="28"/>
      <c r="J19" s="22">
        <f>SUM(J20:J20)</f>
        <v>22700000</v>
      </c>
    </row>
    <row r="20" spans="1:10" ht="27.6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22700000</v>
      </c>
    </row>
    <row r="21" spans="1:10" ht="33" customHeight="1" x14ac:dyDescent="0.25">
      <c r="A21" s="8"/>
      <c r="B21" s="177"/>
      <c r="C21" s="177"/>
      <c r="D21" s="177"/>
      <c r="E21" s="177"/>
      <c r="F21" s="178"/>
      <c r="G21" s="29" t="s">
        <v>396</v>
      </c>
      <c r="H21" s="34" t="s">
        <v>397</v>
      </c>
      <c r="I21" s="28"/>
      <c r="J21" s="22">
        <f>SUM(J22:J22)</f>
        <v>2343000</v>
      </c>
    </row>
    <row r="22" spans="1:10" ht="27.6" x14ac:dyDescent="0.25">
      <c r="A22" s="8"/>
      <c r="B22" s="177"/>
      <c r="C22" s="177"/>
      <c r="D22" s="177"/>
      <c r="E22" s="177"/>
      <c r="F22" s="178"/>
      <c r="G22" s="29" t="s">
        <v>4</v>
      </c>
      <c r="H22" s="34" t="s">
        <v>0</v>
      </c>
      <c r="I22" s="28">
        <v>600</v>
      </c>
      <c r="J22" s="22">
        <v>2343000</v>
      </c>
    </row>
    <row r="23" spans="1:10" ht="19.5" customHeight="1" x14ac:dyDescent="0.25">
      <c r="A23" s="8"/>
      <c r="B23" s="220">
        <v>600</v>
      </c>
      <c r="C23" s="220"/>
      <c r="D23" s="220"/>
      <c r="E23" s="220"/>
      <c r="F23" s="221"/>
      <c r="G23" s="29" t="s">
        <v>48</v>
      </c>
      <c r="H23" s="37" t="s">
        <v>223</v>
      </c>
      <c r="I23" s="28"/>
      <c r="J23" s="22">
        <f>SUM(J24:J27)</f>
        <v>21782318</v>
      </c>
    </row>
    <row r="24" spans="1:10" ht="69" x14ac:dyDescent="0.25">
      <c r="A24" s="8"/>
      <c r="B24" s="216">
        <v>800</v>
      </c>
      <c r="C24" s="216"/>
      <c r="D24" s="216"/>
      <c r="E24" s="216"/>
      <c r="F24" s="217"/>
      <c r="G24" s="29" t="s">
        <v>3</v>
      </c>
      <c r="H24" s="33" t="s">
        <v>0</v>
      </c>
      <c r="I24" s="28">
        <v>100</v>
      </c>
      <c r="J24" s="22">
        <v>16147318</v>
      </c>
    </row>
    <row r="25" spans="1:10" ht="36" customHeight="1" x14ac:dyDescent="0.25">
      <c r="A25" s="8"/>
      <c r="B25" s="220">
        <v>200</v>
      </c>
      <c r="C25" s="220"/>
      <c r="D25" s="220"/>
      <c r="E25" s="220"/>
      <c r="F25" s="221"/>
      <c r="G25" s="29" t="s">
        <v>2</v>
      </c>
      <c r="H25" s="33" t="s">
        <v>0</v>
      </c>
      <c r="I25" s="28">
        <v>200</v>
      </c>
      <c r="J25" s="22">
        <v>1500000</v>
      </c>
    </row>
    <row r="26" spans="1:10" ht="36.75" customHeight="1" x14ac:dyDescent="0.25">
      <c r="A26" s="8"/>
      <c r="B26" s="216">
        <v>800</v>
      </c>
      <c r="C26" s="216"/>
      <c r="D26" s="216"/>
      <c r="E26" s="216"/>
      <c r="F26" s="217"/>
      <c r="G26" s="29" t="s">
        <v>4</v>
      </c>
      <c r="H26" s="33" t="s">
        <v>0</v>
      </c>
      <c r="I26" s="28">
        <v>600</v>
      </c>
      <c r="J26" s="22">
        <v>4090000</v>
      </c>
    </row>
    <row r="27" spans="1:10" ht="18.75" customHeight="1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x14ac:dyDescent="0.25">
      <c r="A28" s="8"/>
      <c r="B28" s="217" t="s">
        <v>33</v>
      </c>
      <c r="C28" s="222"/>
      <c r="D28" s="222"/>
      <c r="E28" s="222"/>
      <c r="F28" s="222"/>
      <c r="G28" s="26" t="s">
        <v>46</v>
      </c>
      <c r="H28" s="40" t="s">
        <v>224</v>
      </c>
      <c r="I28" s="28" t="s">
        <v>0</v>
      </c>
      <c r="J28" s="22">
        <f>SUM(J29)</f>
        <v>138000</v>
      </c>
    </row>
    <row r="29" spans="1:10" x14ac:dyDescent="0.25">
      <c r="A29" s="8"/>
      <c r="B29" s="220">
        <v>300</v>
      </c>
      <c r="C29" s="220"/>
      <c r="D29" s="220"/>
      <c r="E29" s="220"/>
      <c r="F29" s="221"/>
      <c r="G29" s="29" t="s">
        <v>5</v>
      </c>
      <c r="H29" s="34" t="s">
        <v>0</v>
      </c>
      <c r="I29" s="28">
        <v>300</v>
      </c>
      <c r="J29" s="22">
        <v>138000</v>
      </c>
    </row>
    <row r="30" spans="1:10" ht="105" customHeight="1" x14ac:dyDescent="0.25">
      <c r="A30" s="8"/>
      <c r="B30" s="35"/>
      <c r="C30" s="35"/>
      <c r="D30" s="35"/>
      <c r="E30" s="35"/>
      <c r="F30" s="36"/>
      <c r="G30" s="29" t="s">
        <v>370</v>
      </c>
      <c r="H30" s="34" t="s">
        <v>225</v>
      </c>
      <c r="I30" s="28"/>
      <c r="J30" s="22">
        <f>SUM(J31)</f>
        <v>14061600</v>
      </c>
    </row>
    <row r="31" spans="1:10" ht="27.6" x14ac:dyDescent="0.25">
      <c r="A31" s="8"/>
      <c r="B31" s="35"/>
      <c r="C31" s="35"/>
      <c r="D31" s="35"/>
      <c r="E31" s="35"/>
      <c r="F31" s="36"/>
      <c r="G31" s="29" t="s">
        <v>4</v>
      </c>
      <c r="H31" s="33" t="s">
        <v>0</v>
      </c>
      <c r="I31" s="28">
        <v>600</v>
      </c>
      <c r="J31" s="22">
        <v>14061600</v>
      </c>
    </row>
    <row r="32" spans="1:10" ht="33" customHeight="1" x14ac:dyDescent="0.25">
      <c r="A32" s="8"/>
      <c r="B32" s="35"/>
      <c r="C32" s="35"/>
      <c r="D32" s="35"/>
      <c r="E32" s="35"/>
      <c r="F32" s="36"/>
      <c r="G32" s="29" t="s">
        <v>372</v>
      </c>
      <c r="H32" s="21" t="s">
        <v>226</v>
      </c>
      <c r="I32" s="28" t="s">
        <v>0</v>
      </c>
      <c r="J32" s="22">
        <f>SUM(J33)</f>
        <v>12304704</v>
      </c>
    </row>
    <row r="33" spans="1:10" ht="27.6" x14ac:dyDescent="0.25">
      <c r="A33" s="8"/>
      <c r="B33" s="35"/>
      <c r="C33" s="35"/>
      <c r="D33" s="35"/>
      <c r="E33" s="35"/>
      <c r="F33" s="36"/>
      <c r="G33" s="29" t="s">
        <v>4</v>
      </c>
      <c r="H33" s="33"/>
      <c r="I33" s="28">
        <v>600</v>
      </c>
      <c r="J33" s="22">
        <v>12304704</v>
      </c>
    </row>
    <row r="34" spans="1:10" x14ac:dyDescent="0.25">
      <c r="A34" s="8"/>
      <c r="B34" s="155"/>
      <c r="C34" s="155"/>
      <c r="D34" s="155"/>
      <c r="E34" s="155"/>
      <c r="F34" s="156"/>
      <c r="G34" s="29" t="s">
        <v>374</v>
      </c>
      <c r="H34" s="21" t="s">
        <v>367</v>
      </c>
      <c r="I34" s="28" t="s">
        <v>0</v>
      </c>
      <c r="J34" s="22">
        <f>SUM(J35)</f>
        <v>429979584</v>
      </c>
    </row>
    <row r="35" spans="1:10" ht="27.6" x14ac:dyDescent="0.25">
      <c r="A35" s="8"/>
      <c r="B35" s="155"/>
      <c r="C35" s="155"/>
      <c r="D35" s="155"/>
      <c r="E35" s="155"/>
      <c r="F35" s="156"/>
      <c r="G35" s="29" t="s">
        <v>4</v>
      </c>
      <c r="H35" s="43" t="s">
        <v>0</v>
      </c>
      <c r="I35" s="28">
        <v>600</v>
      </c>
      <c r="J35" s="22">
        <v>429979584</v>
      </c>
    </row>
    <row r="36" spans="1:10" ht="48" customHeight="1" x14ac:dyDescent="0.25">
      <c r="A36" s="8"/>
      <c r="B36" s="155"/>
      <c r="C36" s="155"/>
      <c r="D36" s="155"/>
      <c r="E36" s="155"/>
      <c r="F36" s="156"/>
      <c r="G36" s="29" t="s">
        <v>368</v>
      </c>
      <c r="H36" s="33" t="s">
        <v>369</v>
      </c>
      <c r="I36" s="28"/>
      <c r="J36" s="22">
        <f>SUM(J37)</f>
        <v>1142382</v>
      </c>
    </row>
    <row r="37" spans="1:10" ht="27.6" x14ac:dyDescent="0.25">
      <c r="A37" s="8"/>
      <c r="B37" s="155"/>
      <c r="C37" s="155"/>
      <c r="D37" s="155"/>
      <c r="E37" s="155"/>
      <c r="F37" s="156"/>
      <c r="G37" s="29" t="s">
        <v>4</v>
      </c>
      <c r="H37" s="33"/>
      <c r="I37" s="28">
        <v>600</v>
      </c>
      <c r="J37" s="22">
        <v>1142382</v>
      </c>
    </row>
    <row r="38" spans="1:10" ht="46.5" customHeight="1" x14ac:dyDescent="0.25">
      <c r="A38" s="8"/>
      <c r="B38" s="35"/>
      <c r="C38" s="35"/>
      <c r="D38" s="35"/>
      <c r="E38" s="35"/>
      <c r="F38" s="36"/>
      <c r="G38" s="29" t="s">
        <v>172</v>
      </c>
      <c r="H38" s="33" t="s">
        <v>227</v>
      </c>
      <c r="I38" s="28"/>
      <c r="J38" s="22">
        <f>SUM(J39)</f>
        <v>11082444</v>
      </c>
    </row>
    <row r="39" spans="1:10" ht="27.6" x14ac:dyDescent="0.25">
      <c r="A39" s="8"/>
      <c r="B39" s="35"/>
      <c r="C39" s="35"/>
      <c r="D39" s="35"/>
      <c r="E39" s="35"/>
      <c r="F39" s="36"/>
      <c r="G39" s="29" t="s">
        <v>4</v>
      </c>
      <c r="H39" s="33" t="s">
        <v>0</v>
      </c>
      <c r="I39" s="28">
        <v>600</v>
      </c>
      <c r="J39" s="22">
        <v>11082444</v>
      </c>
    </row>
    <row r="40" spans="1:10" ht="34.5" customHeight="1" x14ac:dyDescent="0.25">
      <c r="A40" s="8"/>
      <c r="B40" s="202"/>
      <c r="C40" s="202"/>
      <c r="D40" s="202"/>
      <c r="E40" s="202"/>
      <c r="F40" s="203"/>
      <c r="G40" s="29" t="s">
        <v>407</v>
      </c>
      <c r="H40" s="33" t="s">
        <v>429</v>
      </c>
      <c r="I40" s="28"/>
      <c r="J40" s="22">
        <f>SUM(J41)</f>
        <v>3700000</v>
      </c>
    </row>
    <row r="41" spans="1:10" ht="27.6" x14ac:dyDescent="0.25">
      <c r="A41" s="8"/>
      <c r="B41" s="202"/>
      <c r="C41" s="202"/>
      <c r="D41" s="202"/>
      <c r="E41" s="202"/>
      <c r="F41" s="203"/>
      <c r="G41" s="29" t="s">
        <v>4</v>
      </c>
      <c r="H41" s="33"/>
      <c r="I41" s="28">
        <v>600</v>
      </c>
      <c r="J41" s="22">
        <v>3700000</v>
      </c>
    </row>
    <row r="42" spans="1:10" ht="49.5" customHeight="1" x14ac:dyDescent="0.25">
      <c r="A42" s="8"/>
      <c r="B42" s="35"/>
      <c r="C42" s="35"/>
      <c r="D42" s="35"/>
      <c r="E42" s="35"/>
      <c r="F42" s="36"/>
      <c r="G42" s="29" t="s">
        <v>200</v>
      </c>
      <c r="H42" s="33" t="s">
        <v>228</v>
      </c>
      <c r="I42" s="28"/>
      <c r="J42" s="22">
        <f>SUM(J43)</f>
        <v>13910320</v>
      </c>
    </row>
    <row r="43" spans="1:10" ht="27.6" x14ac:dyDescent="0.25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13910320</v>
      </c>
    </row>
    <row r="44" spans="1:10" ht="35.25" customHeight="1" x14ac:dyDescent="0.25">
      <c r="A44" s="8"/>
      <c r="B44" s="35"/>
      <c r="C44" s="35"/>
      <c r="D44" s="35"/>
      <c r="E44" s="35"/>
      <c r="F44" s="36"/>
      <c r="G44" s="44" t="s">
        <v>74</v>
      </c>
      <c r="H44" s="19" t="s">
        <v>156</v>
      </c>
      <c r="I44" s="28"/>
      <c r="J44" s="45">
        <f>SUM(J45+J47+J50+J55)</f>
        <v>33943341</v>
      </c>
    </row>
    <row r="45" spans="1:10" ht="55.2" x14ac:dyDescent="0.25">
      <c r="A45" s="8"/>
      <c r="B45" s="35"/>
      <c r="C45" s="35"/>
      <c r="D45" s="35"/>
      <c r="E45" s="35"/>
      <c r="F45" s="36"/>
      <c r="G45" s="46" t="s">
        <v>158</v>
      </c>
      <c r="H45" s="37" t="s">
        <v>229</v>
      </c>
      <c r="I45" s="28"/>
      <c r="J45" s="22">
        <f>SUM(J46)</f>
        <v>5250856</v>
      </c>
    </row>
    <row r="46" spans="1:10" ht="27.6" x14ac:dyDescent="0.25">
      <c r="A46" s="8"/>
      <c r="B46" s="35"/>
      <c r="C46" s="35"/>
      <c r="D46" s="35"/>
      <c r="E46" s="35"/>
      <c r="F46" s="36"/>
      <c r="G46" s="29" t="s">
        <v>4</v>
      </c>
      <c r="H46" s="30" t="s">
        <v>0</v>
      </c>
      <c r="I46" s="28">
        <v>600</v>
      </c>
      <c r="J46" s="22">
        <v>5250856</v>
      </c>
    </row>
    <row r="47" spans="1:10" ht="41.4" x14ac:dyDescent="0.25">
      <c r="A47" s="8"/>
      <c r="B47" s="35"/>
      <c r="C47" s="35"/>
      <c r="D47" s="35"/>
      <c r="E47" s="35"/>
      <c r="F47" s="36"/>
      <c r="G47" s="46" t="s">
        <v>75</v>
      </c>
      <c r="H47" s="21" t="s">
        <v>230</v>
      </c>
      <c r="I47" s="28"/>
      <c r="J47" s="22">
        <f>SUM(J48:J49)</f>
        <v>23445297</v>
      </c>
    </row>
    <row r="48" spans="1:10" ht="27.6" x14ac:dyDescent="0.25">
      <c r="A48" s="8"/>
      <c r="B48" s="35"/>
      <c r="C48" s="35"/>
      <c r="D48" s="35"/>
      <c r="E48" s="35"/>
      <c r="F48" s="36"/>
      <c r="G48" s="29" t="s">
        <v>2</v>
      </c>
      <c r="H48" s="33" t="s">
        <v>0</v>
      </c>
      <c r="I48" s="28">
        <v>200</v>
      </c>
      <c r="J48" s="22">
        <v>115000</v>
      </c>
    </row>
    <row r="49" spans="1:10" x14ac:dyDescent="0.25">
      <c r="A49" s="8"/>
      <c r="B49" s="35"/>
      <c r="C49" s="35"/>
      <c r="D49" s="35"/>
      <c r="E49" s="35"/>
      <c r="F49" s="36"/>
      <c r="G49" s="47" t="s">
        <v>5</v>
      </c>
      <c r="H49" s="43"/>
      <c r="I49" s="28">
        <v>300</v>
      </c>
      <c r="J49" s="22">
        <v>23330297</v>
      </c>
    </row>
    <row r="50" spans="1:10" ht="18.75" customHeight="1" x14ac:dyDescent="0.25">
      <c r="A50" s="8"/>
      <c r="B50" s="35"/>
      <c r="C50" s="35"/>
      <c r="D50" s="35"/>
      <c r="E50" s="35"/>
      <c r="F50" s="36"/>
      <c r="G50" s="29" t="s">
        <v>371</v>
      </c>
      <c r="H50" s="21" t="s">
        <v>231</v>
      </c>
      <c r="I50" s="28"/>
      <c r="J50" s="22">
        <f>SUM(J51:J54)</f>
        <v>2683773</v>
      </c>
    </row>
    <row r="51" spans="1:10" ht="69" x14ac:dyDescent="0.25">
      <c r="A51" s="8"/>
      <c r="B51" s="35"/>
      <c r="C51" s="35"/>
      <c r="D51" s="35"/>
      <c r="E51" s="35"/>
      <c r="F51" s="36"/>
      <c r="G51" s="29" t="s">
        <v>3</v>
      </c>
      <c r="H51" s="33" t="s">
        <v>0</v>
      </c>
      <c r="I51" s="28">
        <v>100</v>
      </c>
      <c r="J51" s="22">
        <v>170000</v>
      </c>
    </row>
    <row r="52" spans="1:10" ht="27.6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211</v>
      </c>
    </row>
    <row r="53" spans="1:10" x14ac:dyDescent="0.25">
      <c r="A53" s="8"/>
      <c r="B53" s="35"/>
      <c r="C53" s="35"/>
      <c r="D53" s="35"/>
      <c r="E53" s="35"/>
      <c r="F53" s="36"/>
      <c r="G53" s="29" t="s">
        <v>5</v>
      </c>
      <c r="H53" s="33"/>
      <c r="I53" s="28">
        <v>300</v>
      </c>
      <c r="J53" s="22">
        <v>1888816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4</v>
      </c>
      <c r="H54" s="33" t="s">
        <v>0</v>
      </c>
      <c r="I54" s="28">
        <v>600</v>
      </c>
      <c r="J54" s="22">
        <v>624746</v>
      </c>
    </row>
    <row r="55" spans="1:10" ht="16.5" customHeight="1" x14ac:dyDescent="0.25">
      <c r="A55" s="8"/>
      <c r="B55" s="35"/>
      <c r="C55" s="35"/>
      <c r="D55" s="35"/>
      <c r="E55" s="35"/>
      <c r="F55" s="36"/>
      <c r="G55" s="46" t="s">
        <v>373</v>
      </c>
      <c r="H55" s="21" t="s">
        <v>232</v>
      </c>
      <c r="I55" s="28" t="s">
        <v>0</v>
      </c>
      <c r="J55" s="22">
        <f>SUM(J56:J57)</f>
        <v>2563415</v>
      </c>
    </row>
    <row r="56" spans="1:10" ht="69" x14ac:dyDescent="0.25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2378915</v>
      </c>
    </row>
    <row r="57" spans="1:10" ht="27.6" x14ac:dyDescent="0.25">
      <c r="A57" s="8"/>
      <c r="B57" s="35"/>
      <c r="C57" s="35"/>
      <c r="D57" s="35"/>
      <c r="E57" s="35"/>
      <c r="F57" s="36"/>
      <c r="G57" s="29" t="s">
        <v>2</v>
      </c>
      <c r="H57" s="33"/>
      <c r="I57" s="28">
        <v>200</v>
      </c>
      <c r="J57" s="22">
        <v>184500</v>
      </c>
    </row>
    <row r="58" spans="1:10" ht="17.25" customHeight="1" x14ac:dyDescent="0.25">
      <c r="A58" s="8"/>
      <c r="B58" s="35"/>
      <c r="C58" s="35"/>
      <c r="D58" s="35"/>
      <c r="E58" s="35"/>
      <c r="F58" s="36"/>
      <c r="G58" s="29" t="s">
        <v>164</v>
      </c>
      <c r="H58" s="19" t="s">
        <v>233</v>
      </c>
      <c r="I58" s="28"/>
      <c r="J58" s="45">
        <f>SUM(J59+J61+J63+J65+J68+J70)</f>
        <v>6846632</v>
      </c>
    </row>
    <row r="59" spans="1:10" ht="50.25" customHeight="1" x14ac:dyDescent="0.25">
      <c r="A59" s="8"/>
      <c r="B59" s="35"/>
      <c r="C59" s="35"/>
      <c r="D59" s="35"/>
      <c r="E59" s="35"/>
      <c r="F59" s="36"/>
      <c r="G59" s="29" t="s">
        <v>174</v>
      </c>
      <c r="H59" s="33" t="s">
        <v>234</v>
      </c>
      <c r="I59" s="28"/>
      <c r="J59" s="22">
        <f>SUM(J60)</f>
        <v>70700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4</v>
      </c>
      <c r="H60" s="43" t="s">
        <v>0</v>
      </c>
      <c r="I60" s="28">
        <v>600</v>
      </c>
      <c r="J60" s="22">
        <v>70700</v>
      </c>
    </row>
    <row r="61" spans="1:10" ht="36.75" customHeight="1" x14ac:dyDescent="0.25">
      <c r="A61" s="8"/>
      <c r="B61" s="35"/>
      <c r="C61" s="35"/>
      <c r="D61" s="35"/>
      <c r="E61" s="35"/>
      <c r="F61" s="36"/>
      <c r="G61" s="26" t="s">
        <v>166</v>
      </c>
      <c r="H61" s="21" t="s">
        <v>235</v>
      </c>
      <c r="I61" s="28"/>
      <c r="J61" s="22">
        <f>SUM(J62)</f>
        <v>2029300</v>
      </c>
    </row>
    <row r="62" spans="1:10" ht="27.6" x14ac:dyDescent="0.25">
      <c r="A62" s="8"/>
      <c r="B62" s="35"/>
      <c r="C62" s="35"/>
      <c r="D62" s="35"/>
      <c r="E62" s="35"/>
      <c r="F62" s="36"/>
      <c r="G62" s="29" t="s">
        <v>4</v>
      </c>
      <c r="H62" s="48"/>
      <c r="I62" s="28">
        <v>600</v>
      </c>
      <c r="J62" s="22">
        <v>2029300</v>
      </c>
    </row>
    <row r="63" spans="1:10" ht="51.75" customHeight="1" x14ac:dyDescent="0.25">
      <c r="A63" s="8"/>
      <c r="B63" s="35"/>
      <c r="C63" s="35"/>
      <c r="D63" s="35"/>
      <c r="E63" s="35"/>
      <c r="F63" s="36"/>
      <c r="G63" s="29" t="s">
        <v>76</v>
      </c>
      <c r="H63" s="37" t="s">
        <v>236</v>
      </c>
      <c r="I63" s="28"/>
      <c r="J63" s="22">
        <f>SUM(J64)</f>
        <v>659988</v>
      </c>
    </row>
    <row r="64" spans="1:10" ht="27.6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659988</v>
      </c>
    </row>
    <row r="65" spans="1:10" ht="69" x14ac:dyDescent="0.25">
      <c r="A65" s="8"/>
      <c r="B65" s="35"/>
      <c r="C65" s="35"/>
      <c r="D65" s="35"/>
      <c r="E65" s="35"/>
      <c r="F65" s="36"/>
      <c r="G65" s="49" t="s">
        <v>77</v>
      </c>
      <c r="H65" s="50" t="s">
        <v>237</v>
      </c>
      <c r="I65" s="28"/>
      <c r="J65" s="22">
        <f>SUM(J66:J67)</f>
        <v>3768040</v>
      </c>
    </row>
    <row r="66" spans="1:10" x14ac:dyDescent="0.25">
      <c r="A66" s="8"/>
      <c r="B66" s="35"/>
      <c r="C66" s="35"/>
      <c r="D66" s="35"/>
      <c r="E66" s="35"/>
      <c r="F66" s="36"/>
      <c r="G66" s="29" t="s">
        <v>5</v>
      </c>
      <c r="H66" s="43" t="s">
        <v>0</v>
      </c>
      <c r="I66" s="28">
        <v>300</v>
      </c>
      <c r="J66" s="22">
        <v>1027000</v>
      </c>
    </row>
    <row r="67" spans="1:10" ht="27.6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5">
        <v>2741040</v>
      </c>
    </row>
    <row r="68" spans="1:10" ht="31.5" customHeight="1" x14ac:dyDescent="0.25">
      <c r="A68" s="8"/>
      <c r="B68" s="35"/>
      <c r="C68" s="35"/>
      <c r="D68" s="35"/>
      <c r="E68" s="35"/>
      <c r="F68" s="36"/>
      <c r="G68" s="46" t="s">
        <v>78</v>
      </c>
      <c r="H68" s="51" t="s">
        <v>238</v>
      </c>
      <c r="I68" s="28"/>
      <c r="J68" s="25">
        <f>SUM(J69)</f>
        <v>307618</v>
      </c>
    </row>
    <row r="69" spans="1:10" x14ac:dyDescent="0.25">
      <c r="A69" s="8"/>
      <c r="B69" s="35"/>
      <c r="C69" s="35"/>
      <c r="D69" s="35"/>
      <c r="E69" s="35"/>
      <c r="F69" s="36"/>
      <c r="G69" s="29" t="s">
        <v>5</v>
      </c>
      <c r="H69" s="33" t="s">
        <v>0</v>
      </c>
      <c r="I69" s="28">
        <v>300</v>
      </c>
      <c r="J69" s="22">
        <v>307618</v>
      </c>
    </row>
    <row r="70" spans="1:10" ht="27.6" x14ac:dyDescent="0.25">
      <c r="A70" s="8"/>
      <c r="B70" s="185"/>
      <c r="C70" s="185"/>
      <c r="D70" s="185"/>
      <c r="E70" s="185"/>
      <c r="F70" s="186"/>
      <c r="G70" s="189" t="s">
        <v>408</v>
      </c>
      <c r="H70" s="43" t="s">
        <v>409</v>
      </c>
      <c r="I70" s="190" t="s">
        <v>0</v>
      </c>
      <c r="J70" s="25">
        <f>SUM(J71)</f>
        <v>10986</v>
      </c>
    </row>
    <row r="71" spans="1:10" x14ac:dyDescent="0.25">
      <c r="A71" s="8"/>
      <c r="B71" s="185"/>
      <c r="C71" s="185"/>
      <c r="D71" s="185"/>
      <c r="E71" s="185"/>
      <c r="F71" s="186"/>
      <c r="G71" s="23" t="s">
        <v>5</v>
      </c>
      <c r="H71" s="30" t="s">
        <v>0</v>
      </c>
      <c r="I71" s="28">
        <v>300</v>
      </c>
      <c r="J71" s="25">
        <v>10986</v>
      </c>
    </row>
    <row r="72" spans="1:10" ht="48.75" customHeight="1" x14ac:dyDescent="0.25">
      <c r="A72" s="8"/>
      <c r="B72" s="35"/>
      <c r="C72" s="35"/>
      <c r="D72" s="35"/>
      <c r="E72" s="35"/>
      <c r="F72" s="36"/>
      <c r="G72" s="52" t="s">
        <v>165</v>
      </c>
      <c r="H72" s="19" t="s">
        <v>239</v>
      </c>
      <c r="I72" s="28"/>
      <c r="J72" s="16">
        <f>SUM(J73)</f>
        <v>14705079</v>
      </c>
    </row>
    <row r="73" spans="1:10" x14ac:dyDescent="0.25">
      <c r="A73" s="8"/>
      <c r="B73" s="216">
        <v>600</v>
      </c>
      <c r="C73" s="216"/>
      <c r="D73" s="216"/>
      <c r="E73" s="216"/>
      <c r="F73" s="217"/>
      <c r="G73" s="26" t="s">
        <v>47</v>
      </c>
      <c r="H73" s="21" t="s">
        <v>240</v>
      </c>
      <c r="I73" s="28"/>
      <c r="J73" s="25">
        <f>SUM(J74)</f>
        <v>14705079</v>
      </c>
    </row>
    <row r="74" spans="1:10" ht="27.6" x14ac:dyDescent="0.25">
      <c r="A74" s="8"/>
      <c r="B74" s="31"/>
      <c r="C74" s="31"/>
      <c r="D74" s="31"/>
      <c r="E74" s="31"/>
      <c r="F74" s="32"/>
      <c r="G74" s="23" t="s">
        <v>2</v>
      </c>
      <c r="H74" s="34" t="s">
        <v>0</v>
      </c>
      <c r="I74" s="28">
        <v>200</v>
      </c>
      <c r="J74" s="22">
        <v>14705079</v>
      </c>
    </row>
    <row r="75" spans="1:10" ht="32.25" hidden="1" customHeight="1" x14ac:dyDescent="0.25">
      <c r="A75" s="8"/>
      <c r="B75" s="31"/>
      <c r="C75" s="31"/>
      <c r="D75" s="31"/>
      <c r="E75" s="31"/>
      <c r="F75" s="32"/>
      <c r="G75" s="23" t="s">
        <v>349</v>
      </c>
      <c r="H75" s="34" t="s">
        <v>350</v>
      </c>
      <c r="I75" s="28"/>
      <c r="J75" s="22">
        <f>SUM(J76:J76)</f>
        <v>0</v>
      </c>
    </row>
    <row r="76" spans="1:10" ht="17.25" hidden="1" customHeight="1" x14ac:dyDescent="0.25">
      <c r="A76" s="8"/>
      <c r="B76" s="31"/>
      <c r="C76" s="31"/>
      <c r="D76" s="31"/>
      <c r="E76" s="31"/>
      <c r="F76" s="32"/>
      <c r="G76" s="29" t="s">
        <v>4</v>
      </c>
      <c r="H76" s="43" t="s">
        <v>0</v>
      </c>
      <c r="I76" s="28">
        <v>600</v>
      </c>
      <c r="J76" s="22">
        <v>0</v>
      </c>
    </row>
    <row r="77" spans="1:10" ht="35.25" customHeight="1" x14ac:dyDescent="0.25">
      <c r="A77" s="8"/>
      <c r="B77" s="175"/>
      <c r="C77" s="175"/>
      <c r="D77" s="175"/>
      <c r="E77" s="175"/>
      <c r="F77" s="176"/>
      <c r="G77" s="52" t="s">
        <v>392</v>
      </c>
      <c r="H77" s="70" t="s">
        <v>393</v>
      </c>
      <c r="I77" s="56"/>
      <c r="J77" s="22">
        <f>SUM(J78:J78)</f>
        <v>1969057</v>
      </c>
    </row>
    <row r="78" spans="1:10" ht="48" customHeight="1" x14ac:dyDescent="0.25">
      <c r="A78" s="8"/>
      <c r="B78" s="175"/>
      <c r="C78" s="175"/>
      <c r="D78" s="175"/>
      <c r="E78" s="175"/>
      <c r="F78" s="176"/>
      <c r="G78" s="29" t="s">
        <v>394</v>
      </c>
      <c r="H78" s="33" t="s">
        <v>395</v>
      </c>
      <c r="I78" s="28"/>
      <c r="J78" s="22">
        <f>SUM(J79:J79)</f>
        <v>1969057</v>
      </c>
    </row>
    <row r="79" spans="1:10" ht="35.25" customHeight="1" x14ac:dyDescent="0.25">
      <c r="A79" s="8"/>
      <c r="B79" s="175"/>
      <c r="C79" s="175"/>
      <c r="D79" s="175"/>
      <c r="E79" s="175"/>
      <c r="F79" s="176"/>
      <c r="G79" s="29" t="s">
        <v>4</v>
      </c>
      <c r="H79" s="43" t="s">
        <v>0</v>
      </c>
      <c r="I79" s="28">
        <v>600</v>
      </c>
      <c r="J79" s="22">
        <v>1969057</v>
      </c>
    </row>
    <row r="80" spans="1:10" ht="27.6" x14ac:dyDescent="0.25">
      <c r="A80" s="8"/>
      <c r="B80" s="212" t="s">
        <v>32</v>
      </c>
      <c r="C80" s="212"/>
      <c r="D80" s="212"/>
      <c r="E80" s="212"/>
      <c r="F80" s="213"/>
      <c r="G80" s="9" t="s">
        <v>51</v>
      </c>
      <c r="H80" s="53" t="s">
        <v>81</v>
      </c>
      <c r="I80" s="11" t="s">
        <v>0</v>
      </c>
      <c r="J80" s="12">
        <f>SUM(J81+J109+J114)</f>
        <v>134992216</v>
      </c>
    </row>
    <row r="81" spans="1:10" ht="41.4" x14ac:dyDescent="0.25">
      <c r="A81" s="8"/>
      <c r="B81" s="218" t="s">
        <v>31</v>
      </c>
      <c r="C81" s="218"/>
      <c r="D81" s="218"/>
      <c r="E81" s="218"/>
      <c r="F81" s="219"/>
      <c r="G81" s="54" t="s">
        <v>347</v>
      </c>
      <c r="H81" s="55" t="s">
        <v>82</v>
      </c>
      <c r="I81" s="56" t="s">
        <v>0</v>
      </c>
      <c r="J81" s="45">
        <f>SUM(J82+J90+J93+J101)</f>
        <v>134237216</v>
      </c>
    </row>
    <row r="82" spans="1:10" ht="41.4" x14ac:dyDescent="0.25">
      <c r="A82" s="8"/>
      <c r="B82" s="17"/>
      <c r="C82" s="17"/>
      <c r="D82" s="17"/>
      <c r="E82" s="17"/>
      <c r="F82" s="18"/>
      <c r="G82" s="57" t="s">
        <v>84</v>
      </c>
      <c r="H82" s="55" t="s">
        <v>83</v>
      </c>
      <c r="I82" s="15"/>
      <c r="J82" s="16">
        <f>SUM(J83+J86+J106)</f>
        <v>14377379</v>
      </c>
    </row>
    <row r="83" spans="1:10" ht="27.6" x14ac:dyDescent="0.25">
      <c r="A83" s="8"/>
      <c r="B83" s="17"/>
      <c r="C83" s="17"/>
      <c r="D83" s="17"/>
      <c r="E83" s="17"/>
      <c r="F83" s="18"/>
      <c r="G83" s="58" t="s">
        <v>160</v>
      </c>
      <c r="H83" s="27" t="s">
        <v>161</v>
      </c>
      <c r="I83" s="15"/>
      <c r="J83" s="22">
        <f>SUM(J84:J85)</f>
        <v>442000</v>
      </c>
    </row>
    <row r="84" spans="1:10" ht="27.6" x14ac:dyDescent="0.25">
      <c r="A84" s="8"/>
      <c r="B84" s="17"/>
      <c r="C84" s="17"/>
      <c r="D84" s="17"/>
      <c r="E84" s="17"/>
      <c r="F84" s="18"/>
      <c r="G84" s="29" t="s">
        <v>2</v>
      </c>
      <c r="H84" s="33"/>
      <c r="I84" s="28">
        <v>200</v>
      </c>
      <c r="J84" s="25">
        <v>5746</v>
      </c>
    </row>
    <row r="85" spans="1:10" ht="18.75" customHeight="1" x14ac:dyDescent="0.25">
      <c r="A85" s="8"/>
      <c r="B85" s="17"/>
      <c r="C85" s="17"/>
      <c r="D85" s="17"/>
      <c r="E85" s="17"/>
      <c r="F85" s="18"/>
      <c r="G85" s="29" t="s">
        <v>5</v>
      </c>
      <c r="H85" s="162"/>
      <c r="I85" s="28">
        <v>300</v>
      </c>
      <c r="J85" s="25">
        <v>436254</v>
      </c>
    </row>
    <row r="86" spans="1:10" ht="33" customHeight="1" x14ac:dyDescent="0.25">
      <c r="A86" s="8"/>
      <c r="B86" s="210" t="s">
        <v>30</v>
      </c>
      <c r="C86" s="210"/>
      <c r="D86" s="210"/>
      <c r="E86" s="210"/>
      <c r="F86" s="211"/>
      <c r="G86" s="26" t="s">
        <v>85</v>
      </c>
      <c r="H86" s="61" t="s">
        <v>175</v>
      </c>
      <c r="I86" s="28" t="s">
        <v>0</v>
      </c>
      <c r="J86" s="22">
        <f>SUM(J87:J89)</f>
        <v>5745025</v>
      </c>
    </row>
    <row r="87" spans="1:10" ht="69" x14ac:dyDescent="0.25">
      <c r="A87" s="8"/>
      <c r="B87" s="31"/>
      <c r="C87" s="31"/>
      <c r="D87" s="31"/>
      <c r="E87" s="31"/>
      <c r="F87" s="32"/>
      <c r="G87" s="23" t="s">
        <v>3</v>
      </c>
      <c r="H87" s="34" t="s">
        <v>0</v>
      </c>
      <c r="I87" s="28">
        <v>100</v>
      </c>
      <c r="J87" s="22">
        <v>4929908</v>
      </c>
    </row>
    <row r="88" spans="1:10" ht="27.6" x14ac:dyDescent="0.25">
      <c r="A88" s="8"/>
      <c r="B88" s="31"/>
      <c r="C88" s="31"/>
      <c r="D88" s="31"/>
      <c r="E88" s="31"/>
      <c r="F88" s="32"/>
      <c r="G88" s="29" t="s">
        <v>2</v>
      </c>
      <c r="H88" s="33"/>
      <c r="I88" s="28">
        <v>200</v>
      </c>
      <c r="J88" s="22">
        <v>812117</v>
      </c>
    </row>
    <row r="89" spans="1:10" x14ac:dyDescent="0.25">
      <c r="A89" s="8"/>
      <c r="B89" s="163"/>
      <c r="C89" s="163"/>
      <c r="D89" s="163"/>
      <c r="E89" s="163"/>
      <c r="F89" s="164"/>
      <c r="G89" s="29" t="s">
        <v>1</v>
      </c>
      <c r="H89" s="33" t="s">
        <v>0</v>
      </c>
      <c r="I89" s="28">
        <v>800</v>
      </c>
      <c r="J89" s="22">
        <v>3000</v>
      </c>
    </row>
    <row r="90" spans="1:10" ht="41.4" x14ac:dyDescent="0.25">
      <c r="A90" s="8"/>
      <c r="B90" s="31"/>
      <c r="C90" s="31"/>
      <c r="D90" s="31"/>
      <c r="E90" s="31"/>
      <c r="F90" s="32"/>
      <c r="G90" s="52" t="s">
        <v>86</v>
      </c>
      <c r="H90" s="64" t="s">
        <v>87</v>
      </c>
      <c r="I90" s="56"/>
      <c r="J90" s="45">
        <f>SUM(J91)</f>
        <v>102040094</v>
      </c>
    </row>
    <row r="91" spans="1:10" ht="79.5" customHeight="1" x14ac:dyDescent="0.25">
      <c r="A91" s="8"/>
      <c r="B91" s="31"/>
      <c r="C91" s="31"/>
      <c r="D91" s="31"/>
      <c r="E91" s="31"/>
      <c r="F91" s="32"/>
      <c r="G91" s="46" t="s">
        <v>88</v>
      </c>
      <c r="H91" s="59" t="s">
        <v>176</v>
      </c>
      <c r="I91" s="28"/>
      <c r="J91" s="22">
        <f>SUM(J92:J92)</f>
        <v>102040094</v>
      </c>
    </row>
    <row r="92" spans="1:10" ht="27.6" x14ac:dyDescent="0.25">
      <c r="A92" s="8"/>
      <c r="B92" s="31"/>
      <c r="C92" s="31"/>
      <c r="D92" s="31"/>
      <c r="E92" s="31"/>
      <c r="F92" s="32"/>
      <c r="G92" s="29" t="s">
        <v>4</v>
      </c>
      <c r="H92" s="65"/>
      <c r="I92" s="28">
        <v>600</v>
      </c>
      <c r="J92" s="22">
        <v>102040094</v>
      </c>
    </row>
    <row r="93" spans="1:10" ht="41.4" x14ac:dyDescent="0.25">
      <c r="A93" s="8"/>
      <c r="B93" s="31"/>
      <c r="C93" s="31"/>
      <c r="D93" s="31"/>
      <c r="E93" s="31"/>
      <c r="F93" s="32"/>
      <c r="G93" s="44" t="s">
        <v>89</v>
      </c>
      <c r="H93" s="64" t="s">
        <v>90</v>
      </c>
      <c r="I93" s="56"/>
      <c r="J93" s="45">
        <f>SUM(J94+J99+J97)</f>
        <v>17739743</v>
      </c>
    </row>
    <row r="94" spans="1:10" ht="18" customHeight="1" x14ac:dyDescent="0.25">
      <c r="A94" s="8"/>
      <c r="B94" s="210" t="s">
        <v>29</v>
      </c>
      <c r="C94" s="210"/>
      <c r="D94" s="210"/>
      <c r="E94" s="210"/>
      <c r="F94" s="211"/>
      <c r="G94" s="122" t="s">
        <v>91</v>
      </c>
      <c r="H94" s="63" t="s">
        <v>92</v>
      </c>
      <c r="I94" s="28" t="s">
        <v>0</v>
      </c>
      <c r="J94" s="22">
        <f>SUM(J95:J96)</f>
        <v>7152000</v>
      </c>
    </row>
    <row r="95" spans="1:10" ht="27.6" x14ac:dyDescent="0.25">
      <c r="A95" s="8"/>
      <c r="B95" s="31"/>
      <c r="C95" s="31"/>
      <c r="D95" s="31"/>
      <c r="E95" s="31"/>
      <c r="F95" s="32"/>
      <c r="G95" s="29" t="s">
        <v>2</v>
      </c>
      <c r="H95" s="60"/>
      <c r="I95" s="28">
        <v>200</v>
      </c>
      <c r="J95" s="22">
        <v>78672</v>
      </c>
    </row>
    <row r="96" spans="1:10" x14ac:dyDescent="0.25">
      <c r="A96" s="8"/>
      <c r="B96" s="216">
        <v>500</v>
      </c>
      <c r="C96" s="216"/>
      <c r="D96" s="216"/>
      <c r="E96" s="216"/>
      <c r="F96" s="217"/>
      <c r="G96" s="29" t="s">
        <v>5</v>
      </c>
      <c r="H96" s="60" t="s">
        <v>0</v>
      </c>
      <c r="I96" s="28">
        <v>300</v>
      </c>
      <c r="J96" s="22">
        <v>7073328</v>
      </c>
    </row>
    <row r="97" spans="1:10" ht="63.75" customHeight="1" x14ac:dyDescent="0.25">
      <c r="A97" s="8"/>
      <c r="B97" s="31"/>
      <c r="C97" s="31"/>
      <c r="D97" s="31"/>
      <c r="E97" s="31"/>
      <c r="F97" s="32"/>
      <c r="G97" s="29" t="s">
        <v>202</v>
      </c>
      <c r="H97" s="60" t="s">
        <v>203</v>
      </c>
      <c r="I97" s="28"/>
      <c r="J97" s="22">
        <f t="shared" ref="J97" si="0">SUM(J98)</f>
        <v>135874</v>
      </c>
    </row>
    <row r="98" spans="1:10" ht="27.6" x14ac:dyDescent="0.25">
      <c r="A98" s="8"/>
      <c r="B98" s="31"/>
      <c r="C98" s="31"/>
      <c r="D98" s="31"/>
      <c r="E98" s="31"/>
      <c r="F98" s="32"/>
      <c r="G98" s="29" t="s">
        <v>2</v>
      </c>
      <c r="H98" s="60"/>
      <c r="I98" s="28">
        <v>200</v>
      </c>
      <c r="J98" s="22">
        <v>135874</v>
      </c>
    </row>
    <row r="99" spans="1:10" ht="32.25" customHeight="1" x14ac:dyDescent="0.25">
      <c r="A99" s="8"/>
      <c r="B99" s="31"/>
      <c r="C99" s="31"/>
      <c r="D99" s="31"/>
      <c r="E99" s="31"/>
      <c r="F99" s="32"/>
      <c r="G99" s="29" t="s">
        <v>375</v>
      </c>
      <c r="H99" s="60" t="s">
        <v>201</v>
      </c>
      <c r="I99" s="28"/>
      <c r="J99" s="22">
        <f>SUM(J100:J100)</f>
        <v>10451869</v>
      </c>
    </row>
    <row r="100" spans="1:10" ht="20.25" customHeight="1" x14ac:dyDescent="0.25">
      <c r="A100" s="8"/>
      <c r="B100" s="31"/>
      <c r="C100" s="31"/>
      <c r="D100" s="31"/>
      <c r="E100" s="31"/>
      <c r="F100" s="32"/>
      <c r="G100" s="29" t="s">
        <v>5</v>
      </c>
      <c r="H100" s="60" t="s">
        <v>0</v>
      </c>
      <c r="I100" s="28">
        <v>300</v>
      </c>
      <c r="J100" s="22">
        <v>10451869</v>
      </c>
    </row>
    <row r="101" spans="1:10" ht="27.6" x14ac:dyDescent="0.25">
      <c r="A101" s="8"/>
      <c r="B101" s="31"/>
      <c r="C101" s="31"/>
      <c r="D101" s="31"/>
      <c r="E101" s="31"/>
      <c r="F101" s="32"/>
      <c r="G101" s="46" t="s">
        <v>93</v>
      </c>
      <c r="H101" s="64" t="s">
        <v>94</v>
      </c>
      <c r="I101" s="28"/>
      <c r="J101" s="45">
        <f>SUM(J102)</f>
        <v>80000</v>
      </c>
    </row>
    <row r="102" spans="1:10" x14ac:dyDescent="0.25">
      <c r="A102" s="8"/>
      <c r="B102" s="214" t="s">
        <v>28</v>
      </c>
      <c r="C102" s="215"/>
      <c r="D102" s="215"/>
      <c r="E102" s="215"/>
      <c r="F102" s="215"/>
      <c r="G102" s="46" t="s">
        <v>95</v>
      </c>
      <c r="H102" s="61" t="s">
        <v>96</v>
      </c>
      <c r="I102" s="28" t="s">
        <v>0</v>
      </c>
      <c r="J102" s="22">
        <f>SUM(J103:J105)</f>
        <v>80000</v>
      </c>
    </row>
    <row r="103" spans="1:10" ht="27.6" x14ac:dyDescent="0.25">
      <c r="A103" s="8"/>
      <c r="B103" s="217">
        <v>500</v>
      </c>
      <c r="C103" s="222"/>
      <c r="D103" s="222"/>
      <c r="E103" s="222"/>
      <c r="F103" s="222"/>
      <c r="G103" s="23" t="s">
        <v>2</v>
      </c>
      <c r="H103" s="34"/>
      <c r="I103" s="28">
        <v>200</v>
      </c>
      <c r="J103" s="22">
        <v>80000</v>
      </c>
    </row>
    <row r="104" spans="1:10" ht="18.75" hidden="1" customHeight="1" x14ac:dyDescent="0.25">
      <c r="A104" s="8"/>
      <c r="B104" s="32"/>
      <c r="C104" s="66"/>
      <c r="D104" s="66"/>
      <c r="E104" s="66"/>
      <c r="F104" s="66"/>
      <c r="G104" s="29" t="s">
        <v>5</v>
      </c>
      <c r="H104" s="33" t="s">
        <v>0</v>
      </c>
      <c r="I104" s="28">
        <v>300</v>
      </c>
      <c r="J104" s="22">
        <v>0</v>
      </c>
    </row>
    <row r="105" spans="1:10" ht="18.75" customHeight="1" x14ac:dyDescent="0.25">
      <c r="A105" s="8"/>
      <c r="B105" s="176"/>
      <c r="C105" s="66"/>
      <c r="D105" s="66"/>
      <c r="E105" s="66"/>
      <c r="F105" s="66"/>
      <c r="G105" s="29" t="s">
        <v>5</v>
      </c>
      <c r="H105" s="60" t="s">
        <v>0</v>
      </c>
      <c r="I105" s="28">
        <v>300</v>
      </c>
      <c r="J105" s="22">
        <v>0</v>
      </c>
    </row>
    <row r="106" spans="1:10" ht="31.5" customHeight="1" x14ac:dyDescent="0.25">
      <c r="A106" s="8"/>
      <c r="B106" s="201"/>
      <c r="C106" s="66"/>
      <c r="D106" s="66"/>
      <c r="E106" s="66"/>
      <c r="F106" s="66"/>
      <c r="G106" s="29" t="s">
        <v>430</v>
      </c>
      <c r="H106" s="60" t="s">
        <v>431</v>
      </c>
      <c r="I106" s="28"/>
      <c r="J106" s="22">
        <f t="shared" ref="J106" si="1">SUM(J107)</f>
        <v>8190354</v>
      </c>
    </row>
    <row r="107" spans="1:10" ht="33.75" customHeight="1" x14ac:dyDescent="0.25">
      <c r="A107" s="8"/>
      <c r="B107" s="201"/>
      <c r="C107" s="66"/>
      <c r="D107" s="66"/>
      <c r="E107" s="66"/>
      <c r="F107" s="66"/>
      <c r="G107" s="29" t="s">
        <v>430</v>
      </c>
      <c r="H107" s="60" t="s">
        <v>432</v>
      </c>
      <c r="I107" s="28"/>
      <c r="J107" s="22">
        <f t="shared" ref="J107" si="2">SUM(J108)</f>
        <v>8190354</v>
      </c>
    </row>
    <row r="108" spans="1:10" ht="34.5" customHeight="1" x14ac:dyDescent="0.25">
      <c r="A108" s="8"/>
      <c r="B108" s="201"/>
      <c r="C108" s="66"/>
      <c r="D108" s="66"/>
      <c r="E108" s="66"/>
      <c r="F108" s="66"/>
      <c r="G108" s="29" t="s">
        <v>4</v>
      </c>
      <c r="H108" s="68"/>
      <c r="I108" s="28">
        <v>600</v>
      </c>
      <c r="J108" s="22">
        <v>8190354</v>
      </c>
    </row>
    <row r="109" spans="1:10" ht="55.2" x14ac:dyDescent="0.25">
      <c r="A109" s="8"/>
      <c r="B109" s="31"/>
      <c r="C109" s="31"/>
      <c r="D109" s="31"/>
      <c r="E109" s="31"/>
      <c r="F109" s="32"/>
      <c r="G109" s="13" t="s">
        <v>144</v>
      </c>
      <c r="H109" s="55" t="s">
        <v>97</v>
      </c>
      <c r="I109" s="56"/>
      <c r="J109" s="45">
        <f t="shared" ref="J109:J110" si="3">SUM(J110)</f>
        <v>45000</v>
      </c>
    </row>
    <row r="110" spans="1:10" ht="113.25" customHeight="1" x14ac:dyDescent="0.25">
      <c r="A110" s="8"/>
      <c r="B110" s="31"/>
      <c r="C110" s="31"/>
      <c r="D110" s="31"/>
      <c r="E110" s="31"/>
      <c r="F110" s="32"/>
      <c r="G110" s="26" t="s">
        <v>206</v>
      </c>
      <c r="H110" s="19" t="s">
        <v>98</v>
      </c>
      <c r="I110" s="28"/>
      <c r="J110" s="45">
        <f t="shared" si="3"/>
        <v>45000</v>
      </c>
    </row>
    <row r="111" spans="1:10" ht="55.2" x14ac:dyDescent="0.25">
      <c r="A111" s="8"/>
      <c r="B111" s="31"/>
      <c r="C111" s="31"/>
      <c r="D111" s="31"/>
      <c r="E111" s="31"/>
      <c r="F111" s="32"/>
      <c r="G111" s="46" t="s">
        <v>360</v>
      </c>
      <c r="H111" s="40" t="s">
        <v>99</v>
      </c>
      <c r="I111" s="28"/>
      <c r="J111" s="67">
        <f>SUM(J112:J113)</f>
        <v>45000</v>
      </c>
    </row>
    <row r="112" spans="1:10" ht="27.6" x14ac:dyDescent="0.25">
      <c r="A112" s="8"/>
      <c r="B112" s="31"/>
      <c r="C112" s="31"/>
      <c r="D112" s="31"/>
      <c r="E112" s="31"/>
      <c r="F112" s="32"/>
      <c r="G112" s="29" t="s">
        <v>2</v>
      </c>
      <c r="H112" s="33"/>
      <c r="I112" s="28">
        <v>200</v>
      </c>
      <c r="J112" s="22">
        <v>45000</v>
      </c>
    </row>
    <row r="113" spans="1:10" ht="27.6" x14ac:dyDescent="0.25">
      <c r="A113" s="8"/>
      <c r="B113" s="31"/>
      <c r="C113" s="31"/>
      <c r="D113" s="31"/>
      <c r="E113" s="31"/>
      <c r="F113" s="32"/>
      <c r="G113" s="29" t="s">
        <v>4</v>
      </c>
      <c r="H113" s="68"/>
      <c r="I113" s="28">
        <v>600</v>
      </c>
      <c r="J113" s="22">
        <v>0</v>
      </c>
    </row>
    <row r="114" spans="1:10" ht="62.25" customHeight="1" x14ac:dyDescent="0.25">
      <c r="A114" s="8"/>
      <c r="B114" s="31"/>
      <c r="C114" s="31"/>
      <c r="D114" s="31"/>
      <c r="E114" s="31"/>
      <c r="F114" s="32"/>
      <c r="G114" s="52" t="s">
        <v>302</v>
      </c>
      <c r="H114" s="69" t="s">
        <v>100</v>
      </c>
      <c r="I114" s="56"/>
      <c r="J114" s="22">
        <f>SUM(J115+J118)</f>
        <v>710000</v>
      </c>
    </row>
    <row r="115" spans="1:10" ht="65.25" customHeight="1" x14ac:dyDescent="0.25">
      <c r="A115" s="8"/>
      <c r="B115" s="31"/>
      <c r="C115" s="31"/>
      <c r="D115" s="31"/>
      <c r="E115" s="31"/>
      <c r="F115" s="32"/>
      <c r="G115" s="52" t="s">
        <v>304</v>
      </c>
      <c r="H115" s="69" t="s">
        <v>303</v>
      </c>
      <c r="I115" s="56"/>
      <c r="J115" s="45">
        <f>SUM(J116)</f>
        <v>600000</v>
      </c>
    </row>
    <row r="116" spans="1:10" ht="63.75" customHeight="1" x14ac:dyDescent="0.25">
      <c r="A116" s="8"/>
      <c r="B116" s="31"/>
      <c r="C116" s="31"/>
      <c r="D116" s="31"/>
      <c r="E116" s="31"/>
      <c r="F116" s="32"/>
      <c r="G116" s="29" t="s">
        <v>305</v>
      </c>
      <c r="H116" s="43" t="s">
        <v>306</v>
      </c>
      <c r="I116" s="28"/>
      <c r="J116" s="22">
        <f>SUM(J117)</f>
        <v>600000</v>
      </c>
    </row>
    <row r="117" spans="1:10" ht="27.6" x14ac:dyDescent="0.25">
      <c r="A117" s="8"/>
      <c r="B117" s="31"/>
      <c r="C117" s="31"/>
      <c r="D117" s="31"/>
      <c r="E117" s="31"/>
      <c r="F117" s="32"/>
      <c r="G117" s="29" t="s">
        <v>4</v>
      </c>
      <c r="H117" s="68"/>
      <c r="I117" s="28">
        <v>600</v>
      </c>
      <c r="J117" s="22">
        <v>600000</v>
      </c>
    </row>
    <row r="118" spans="1:10" ht="32.25" customHeight="1" x14ac:dyDescent="0.25">
      <c r="A118" s="8"/>
      <c r="B118" s="31"/>
      <c r="C118" s="31"/>
      <c r="D118" s="31"/>
      <c r="E118" s="31"/>
      <c r="F118" s="32"/>
      <c r="G118" s="52" t="s">
        <v>326</v>
      </c>
      <c r="H118" s="70" t="s">
        <v>307</v>
      </c>
      <c r="I118" s="56"/>
      <c r="J118" s="45">
        <f>SUM(J119)</f>
        <v>110000</v>
      </c>
    </row>
    <row r="119" spans="1:10" ht="18" customHeight="1" x14ac:dyDescent="0.25">
      <c r="A119" s="8"/>
      <c r="B119" s="31"/>
      <c r="C119" s="31"/>
      <c r="D119" s="31"/>
      <c r="E119" s="31"/>
      <c r="F119" s="32"/>
      <c r="G119" s="46" t="s">
        <v>95</v>
      </c>
      <c r="H119" s="33" t="s">
        <v>308</v>
      </c>
      <c r="I119" s="28"/>
      <c r="J119" s="22">
        <f>SUM(J120)</f>
        <v>110000</v>
      </c>
    </row>
    <row r="120" spans="1:10" ht="27.6" x14ac:dyDescent="0.25">
      <c r="A120" s="8"/>
      <c r="B120" s="31"/>
      <c r="C120" s="31"/>
      <c r="D120" s="31"/>
      <c r="E120" s="31"/>
      <c r="F120" s="32"/>
      <c r="G120" s="29" t="s">
        <v>4</v>
      </c>
      <c r="H120" s="68"/>
      <c r="I120" s="28">
        <v>600</v>
      </c>
      <c r="J120" s="22">
        <v>110000</v>
      </c>
    </row>
    <row r="121" spans="1:10" ht="55.2" x14ac:dyDescent="0.25">
      <c r="A121" s="8"/>
      <c r="B121" s="212" t="s">
        <v>27</v>
      </c>
      <c r="C121" s="212"/>
      <c r="D121" s="212"/>
      <c r="E121" s="212"/>
      <c r="F121" s="213"/>
      <c r="G121" s="71" t="s">
        <v>52</v>
      </c>
      <c r="H121" s="72" t="s">
        <v>101</v>
      </c>
      <c r="I121" s="11" t="s">
        <v>0</v>
      </c>
      <c r="J121" s="12">
        <f>SUM(J129+J137+J122+J133)</f>
        <v>145000</v>
      </c>
    </row>
    <row r="122" spans="1:10" ht="55.2" x14ac:dyDescent="0.25">
      <c r="A122" s="8"/>
      <c r="B122" s="73"/>
      <c r="C122" s="73"/>
      <c r="D122" s="73"/>
      <c r="E122" s="73"/>
      <c r="F122" s="74"/>
      <c r="G122" s="13" t="s">
        <v>320</v>
      </c>
      <c r="H122" s="75" t="s">
        <v>194</v>
      </c>
      <c r="I122" s="56"/>
      <c r="J122" s="147">
        <f>SUM(J126+J123)</f>
        <v>50000</v>
      </c>
    </row>
    <row r="123" spans="1:10" ht="33.75" customHeight="1" x14ac:dyDescent="0.25">
      <c r="A123" s="8"/>
      <c r="B123" s="73"/>
      <c r="C123" s="73"/>
      <c r="D123" s="73"/>
      <c r="E123" s="73"/>
      <c r="F123" s="74"/>
      <c r="G123" s="13" t="s">
        <v>195</v>
      </c>
      <c r="H123" s="75" t="s">
        <v>216</v>
      </c>
      <c r="I123" s="56"/>
      <c r="J123" s="147">
        <f>SUM(J124)</f>
        <v>43000</v>
      </c>
    </row>
    <row r="124" spans="1:10" ht="68.25" customHeight="1" x14ac:dyDescent="0.25">
      <c r="A124" s="8"/>
      <c r="B124" s="73"/>
      <c r="C124" s="73"/>
      <c r="D124" s="73"/>
      <c r="E124" s="73"/>
      <c r="F124" s="74"/>
      <c r="G124" s="26" t="s">
        <v>217</v>
      </c>
      <c r="H124" s="77" t="s">
        <v>218</v>
      </c>
      <c r="I124" s="56"/>
      <c r="J124" s="148">
        <f>SUM(J125)</f>
        <v>43000</v>
      </c>
    </row>
    <row r="125" spans="1:10" ht="27.6" x14ac:dyDescent="0.25">
      <c r="A125" s="8"/>
      <c r="B125" s="73"/>
      <c r="C125" s="73"/>
      <c r="D125" s="73"/>
      <c r="E125" s="73"/>
      <c r="F125" s="74"/>
      <c r="G125" s="47" t="s">
        <v>2</v>
      </c>
      <c r="H125" s="42" t="s">
        <v>0</v>
      </c>
      <c r="I125" s="78">
        <v>200</v>
      </c>
      <c r="J125" s="148">
        <v>43000</v>
      </c>
    </row>
    <row r="126" spans="1:10" ht="65.25" customHeight="1" x14ac:dyDescent="0.25">
      <c r="A126" s="8"/>
      <c r="B126" s="73"/>
      <c r="C126" s="73"/>
      <c r="D126" s="73"/>
      <c r="E126" s="73"/>
      <c r="F126" s="74"/>
      <c r="G126" s="13" t="s">
        <v>259</v>
      </c>
      <c r="H126" s="75" t="s">
        <v>260</v>
      </c>
      <c r="I126" s="56"/>
      <c r="J126" s="147">
        <f>SUM(J127)</f>
        <v>7000</v>
      </c>
    </row>
    <row r="127" spans="1:10" ht="31.5" customHeight="1" x14ac:dyDescent="0.25">
      <c r="A127" s="8"/>
      <c r="B127" s="73"/>
      <c r="C127" s="73"/>
      <c r="D127" s="73"/>
      <c r="E127" s="73"/>
      <c r="F127" s="74"/>
      <c r="G127" s="26" t="s">
        <v>261</v>
      </c>
      <c r="H127" s="77" t="s">
        <v>262</v>
      </c>
      <c r="I127" s="28"/>
      <c r="J127" s="148">
        <f>SUM(J128)</f>
        <v>7000</v>
      </c>
    </row>
    <row r="128" spans="1:10" ht="27.6" x14ac:dyDescent="0.25">
      <c r="A128" s="8"/>
      <c r="B128" s="73"/>
      <c r="C128" s="73"/>
      <c r="D128" s="73"/>
      <c r="E128" s="73"/>
      <c r="F128" s="74"/>
      <c r="G128" s="29" t="s">
        <v>2</v>
      </c>
      <c r="H128" s="33" t="s">
        <v>0</v>
      </c>
      <c r="I128" s="28">
        <v>200</v>
      </c>
      <c r="J128" s="148">
        <v>7000</v>
      </c>
    </row>
    <row r="129" spans="1:10" ht="41.4" x14ac:dyDescent="0.25">
      <c r="A129" s="8"/>
      <c r="B129" s="31"/>
      <c r="C129" s="31"/>
      <c r="D129" s="31"/>
      <c r="E129" s="31"/>
      <c r="F129" s="32"/>
      <c r="G129" s="13" t="s">
        <v>145</v>
      </c>
      <c r="H129" s="79" t="s">
        <v>135</v>
      </c>
      <c r="I129" s="28"/>
      <c r="J129" s="45">
        <f>SUM(J131)</f>
        <v>50000</v>
      </c>
    </row>
    <row r="130" spans="1:10" ht="41.4" x14ac:dyDescent="0.25">
      <c r="A130" s="8"/>
      <c r="B130" s="31"/>
      <c r="C130" s="31"/>
      <c r="D130" s="31"/>
      <c r="E130" s="31"/>
      <c r="F130" s="32"/>
      <c r="G130" s="13" t="s">
        <v>191</v>
      </c>
      <c r="H130" s="75" t="s">
        <v>136</v>
      </c>
      <c r="I130" s="28"/>
      <c r="J130" s="45">
        <f>SUM(J131)</f>
        <v>50000</v>
      </c>
    </row>
    <row r="131" spans="1:10" ht="48.75" customHeight="1" x14ac:dyDescent="0.25">
      <c r="A131" s="8"/>
      <c r="B131" s="31"/>
      <c r="C131" s="31"/>
      <c r="D131" s="31"/>
      <c r="E131" s="31"/>
      <c r="F131" s="32"/>
      <c r="G131" s="26" t="s">
        <v>146</v>
      </c>
      <c r="H131" s="77" t="s">
        <v>137</v>
      </c>
      <c r="I131" s="28"/>
      <c r="J131" s="22">
        <f>SUM(J132)</f>
        <v>50000</v>
      </c>
    </row>
    <row r="132" spans="1:10" ht="27.6" x14ac:dyDescent="0.25">
      <c r="A132" s="8"/>
      <c r="B132" s="31"/>
      <c r="C132" s="31"/>
      <c r="D132" s="31"/>
      <c r="E132" s="31"/>
      <c r="F132" s="32"/>
      <c r="G132" s="29" t="s">
        <v>4</v>
      </c>
      <c r="H132" s="33" t="s">
        <v>0</v>
      </c>
      <c r="I132" s="28">
        <v>600</v>
      </c>
      <c r="J132" s="22">
        <v>50000</v>
      </c>
    </row>
    <row r="133" spans="1:10" ht="48.75" customHeight="1" x14ac:dyDescent="0.25">
      <c r="A133" s="8"/>
      <c r="B133" s="31"/>
      <c r="C133" s="31"/>
      <c r="D133" s="31"/>
      <c r="E133" s="31"/>
      <c r="F133" s="32"/>
      <c r="G133" s="52" t="s">
        <v>353</v>
      </c>
      <c r="H133" s="70" t="s">
        <v>207</v>
      </c>
      <c r="I133" s="56"/>
      <c r="J133" s="76">
        <f>SUM(J134)</f>
        <v>40000</v>
      </c>
    </row>
    <row r="134" spans="1:10" ht="70.5" customHeight="1" x14ac:dyDescent="0.25">
      <c r="A134" s="8"/>
      <c r="B134" s="31"/>
      <c r="C134" s="31"/>
      <c r="D134" s="31"/>
      <c r="E134" s="31"/>
      <c r="F134" s="32"/>
      <c r="G134" s="52" t="s">
        <v>263</v>
      </c>
      <c r="H134" s="70" t="s">
        <v>264</v>
      </c>
      <c r="I134" s="56"/>
      <c r="J134" s="76">
        <f>SUM(J135)</f>
        <v>40000</v>
      </c>
    </row>
    <row r="135" spans="1:10" ht="35.25" customHeight="1" x14ac:dyDescent="0.25">
      <c r="A135" s="8"/>
      <c r="B135" s="31"/>
      <c r="C135" s="31"/>
      <c r="D135" s="31"/>
      <c r="E135" s="31"/>
      <c r="F135" s="32"/>
      <c r="G135" s="29" t="s">
        <v>321</v>
      </c>
      <c r="H135" s="33" t="s">
        <v>273</v>
      </c>
      <c r="I135" s="28"/>
      <c r="J135" s="67">
        <f>SUM(J136:J136)</f>
        <v>40000</v>
      </c>
    </row>
    <row r="136" spans="1:10" ht="27.6" x14ac:dyDescent="0.25">
      <c r="A136" s="8"/>
      <c r="B136" s="31"/>
      <c r="C136" s="31"/>
      <c r="D136" s="31"/>
      <c r="E136" s="31"/>
      <c r="F136" s="32"/>
      <c r="G136" s="29" t="s">
        <v>2</v>
      </c>
      <c r="H136" s="33" t="s">
        <v>0</v>
      </c>
      <c r="I136" s="28">
        <v>200</v>
      </c>
      <c r="J136" s="67">
        <v>40000</v>
      </c>
    </row>
    <row r="137" spans="1:10" ht="41.4" x14ac:dyDescent="0.25">
      <c r="A137" s="8"/>
      <c r="B137" s="31"/>
      <c r="C137" s="31"/>
      <c r="D137" s="31"/>
      <c r="E137" s="31"/>
      <c r="F137" s="32"/>
      <c r="G137" s="52" t="s">
        <v>183</v>
      </c>
      <c r="H137" s="80" t="s">
        <v>186</v>
      </c>
      <c r="I137" s="28"/>
      <c r="J137" s="45">
        <f>SUM(J138)</f>
        <v>5000</v>
      </c>
    </row>
    <row r="138" spans="1:10" ht="27.6" x14ac:dyDescent="0.25">
      <c r="A138" s="8"/>
      <c r="B138" s="31"/>
      <c r="C138" s="31"/>
      <c r="D138" s="31"/>
      <c r="E138" s="31"/>
      <c r="F138" s="32"/>
      <c r="G138" s="52" t="s">
        <v>184</v>
      </c>
      <c r="H138" s="80" t="s">
        <v>187</v>
      </c>
      <c r="I138" s="28"/>
      <c r="J138" s="45">
        <f>SUM(J139)</f>
        <v>5000</v>
      </c>
    </row>
    <row r="139" spans="1:10" ht="27.6" x14ac:dyDescent="0.25">
      <c r="A139" s="8"/>
      <c r="B139" s="31"/>
      <c r="C139" s="31"/>
      <c r="D139" s="31"/>
      <c r="E139" s="31"/>
      <c r="F139" s="32"/>
      <c r="G139" s="29" t="s">
        <v>185</v>
      </c>
      <c r="H139" s="48" t="s">
        <v>188</v>
      </c>
      <c r="I139" s="28"/>
      <c r="J139" s="22">
        <f>SUM(J140)</f>
        <v>5000</v>
      </c>
    </row>
    <row r="140" spans="1:10" ht="27.6" x14ac:dyDescent="0.25">
      <c r="A140" s="8"/>
      <c r="B140" s="31"/>
      <c r="C140" s="31"/>
      <c r="D140" s="31"/>
      <c r="E140" s="31"/>
      <c r="F140" s="32"/>
      <c r="G140" s="29" t="s">
        <v>4</v>
      </c>
      <c r="H140" s="33" t="s">
        <v>0</v>
      </c>
      <c r="I140" s="28">
        <v>600</v>
      </c>
      <c r="J140" s="22">
        <v>5000</v>
      </c>
    </row>
    <row r="141" spans="1:10" ht="41.4" x14ac:dyDescent="0.25">
      <c r="A141" s="8"/>
      <c r="B141" s="212" t="s">
        <v>26</v>
      </c>
      <c r="C141" s="212"/>
      <c r="D141" s="212"/>
      <c r="E141" s="212"/>
      <c r="F141" s="213"/>
      <c r="G141" s="71" t="s">
        <v>53</v>
      </c>
      <c r="H141" s="81" t="s">
        <v>102</v>
      </c>
      <c r="I141" s="11" t="s">
        <v>0</v>
      </c>
      <c r="J141" s="12">
        <f>SUM(J142+J152)</f>
        <v>15412000</v>
      </c>
    </row>
    <row r="142" spans="1:10" ht="41.4" x14ac:dyDescent="0.25">
      <c r="A142" s="8"/>
      <c r="B142" s="73"/>
      <c r="C142" s="73"/>
      <c r="D142" s="73"/>
      <c r="E142" s="73"/>
      <c r="F142" s="74"/>
      <c r="G142" s="52" t="s">
        <v>346</v>
      </c>
      <c r="H142" s="80" t="s">
        <v>103</v>
      </c>
      <c r="I142" s="56"/>
      <c r="J142" s="97">
        <f>SUM(J143+J149+J146)</f>
        <v>1000000</v>
      </c>
    </row>
    <row r="143" spans="1:10" ht="20.25" customHeight="1" x14ac:dyDescent="0.25">
      <c r="A143" s="8"/>
      <c r="B143" s="73"/>
      <c r="C143" s="73"/>
      <c r="D143" s="73"/>
      <c r="E143" s="73"/>
      <c r="F143" s="74"/>
      <c r="G143" s="52" t="s">
        <v>265</v>
      </c>
      <c r="H143" s="80" t="s">
        <v>266</v>
      </c>
      <c r="I143" s="56"/>
      <c r="J143" s="97">
        <f>SUM(J144)</f>
        <v>870000</v>
      </c>
    </row>
    <row r="144" spans="1:10" ht="36" customHeight="1" x14ac:dyDescent="0.25">
      <c r="A144" s="8"/>
      <c r="B144" s="73"/>
      <c r="C144" s="73"/>
      <c r="D144" s="73"/>
      <c r="E144" s="73"/>
      <c r="F144" s="74"/>
      <c r="G144" s="26" t="s">
        <v>274</v>
      </c>
      <c r="H144" s="48" t="s">
        <v>270</v>
      </c>
      <c r="I144" s="28"/>
      <c r="J144" s="148">
        <f>SUM(J145)</f>
        <v>870000</v>
      </c>
    </row>
    <row r="145" spans="1:10" ht="27.6" x14ac:dyDescent="0.25">
      <c r="A145" s="8"/>
      <c r="B145" s="73"/>
      <c r="C145" s="73"/>
      <c r="D145" s="73"/>
      <c r="E145" s="73"/>
      <c r="F145" s="74"/>
      <c r="G145" s="29" t="s">
        <v>2</v>
      </c>
      <c r="H145" s="33" t="s">
        <v>0</v>
      </c>
      <c r="I145" s="28">
        <v>200</v>
      </c>
      <c r="J145" s="98">
        <v>870000</v>
      </c>
    </row>
    <row r="146" spans="1:10" ht="83.25" customHeight="1" x14ac:dyDescent="0.25">
      <c r="A146" s="8"/>
      <c r="B146" s="73"/>
      <c r="C146" s="73"/>
      <c r="D146" s="73"/>
      <c r="E146" s="73"/>
      <c r="F146" s="74"/>
      <c r="G146" s="52" t="s">
        <v>267</v>
      </c>
      <c r="H146" s="70" t="s">
        <v>213</v>
      </c>
      <c r="I146" s="56"/>
      <c r="J146" s="148">
        <f>SUM(J147)</f>
        <v>30000</v>
      </c>
    </row>
    <row r="147" spans="1:10" ht="51" customHeight="1" x14ac:dyDescent="0.25">
      <c r="A147" s="8"/>
      <c r="B147" s="73"/>
      <c r="C147" s="73"/>
      <c r="D147" s="73"/>
      <c r="E147" s="73"/>
      <c r="F147" s="74"/>
      <c r="G147" s="29" t="s">
        <v>275</v>
      </c>
      <c r="H147" s="33" t="s">
        <v>271</v>
      </c>
      <c r="I147" s="28"/>
      <c r="J147" s="148">
        <f>SUM(J148)</f>
        <v>30000</v>
      </c>
    </row>
    <row r="148" spans="1:10" ht="27.6" x14ac:dyDescent="0.25">
      <c r="A148" s="8"/>
      <c r="B148" s="73"/>
      <c r="C148" s="73"/>
      <c r="D148" s="73"/>
      <c r="E148" s="73"/>
      <c r="F148" s="74"/>
      <c r="G148" s="29" t="s">
        <v>2</v>
      </c>
      <c r="H148" s="33" t="s">
        <v>0</v>
      </c>
      <c r="I148" s="28">
        <v>200</v>
      </c>
      <c r="J148" s="98">
        <v>30000</v>
      </c>
    </row>
    <row r="149" spans="1:10" ht="27.6" x14ac:dyDescent="0.25">
      <c r="A149" s="8"/>
      <c r="B149" s="73"/>
      <c r="C149" s="73"/>
      <c r="D149" s="73"/>
      <c r="E149" s="73"/>
      <c r="F149" s="74"/>
      <c r="G149" s="26" t="s">
        <v>214</v>
      </c>
      <c r="H149" s="82" t="s">
        <v>268</v>
      </c>
      <c r="I149" s="24"/>
      <c r="J149" s="148">
        <f>SUM(J150)</f>
        <v>100000</v>
      </c>
    </row>
    <row r="150" spans="1:10" ht="36.75" customHeight="1" x14ac:dyDescent="0.25">
      <c r="A150" s="8"/>
      <c r="B150" s="73"/>
      <c r="C150" s="73"/>
      <c r="D150" s="73"/>
      <c r="E150" s="73"/>
      <c r="F150" s="74"/>
      <c r="G150" s="26" t="s">
        <v>215</v>
      </c>
      <c r="H150" s="82" t="s">
        <v>269</v>
      </c>
      <c r="I150" s="24"/>
      <c r="J150" s="148">
        <f>SUM(J151)</f>
        <v>100000</v>
      </c>
    </row>
    <row r="151" spans="1:10" ht="27.6" x14ac:dyDescent="0.25">
      <c r="A151" s="8"/>
      <c r="B151" s="73"/>
      <c r="C151" s="73"/>
      <c r="D151" s="73"/>
      <c r="E151" s="73"/>
      <c r="F151" s="74"/>
      <c r="G151" s="29" t="s">
        <v>2</v>
      </c>
      <c r="H151" s="33" t="s">
        <v>0</v>
      </c>
      <c r="I151" s="28">
        <v>200</v>
      </c>
      <c r="J151" s="98">
        <v>100000</v>
      </c>
    </row>
    <row r="152" spans="1:10" ht="41.4" x14ac:dyDescent="0.25">
      <c r="A152" s="8"/>
      <c r="B152" s="218" t="s">
        <v>25</v>
      </c>
      <c r="C152" s="218"/>
      <c r="D152" s="218"/>
      <c r="E152" s="218"/>
      <c r="F152" s="219"/>
      <c r="G152" s="52" t="s">
        <v>147</v>
      </c>
      <c r="H152" s="79" t="s">
        <v>204</v>
      </c>
      <c r="I152" s="15" t="s">
        <v>0</v>
      </c>
      <c r="J152" s="45">
        <f>SUM(J153)</f>
        <v>14412000</v>
      </c>
    </row>
    <row r="153" spans="1:10" ht="66" customHeight="1" x14ac:dyDescent="0.25">
      <c r="A153" s="8"/>
      <c r="B153" s="17"/>
      <c r="C153" s="17"/>
      <c r="D153" s="17"/>
      <c r="E153" s="17"/>
      <c r="F153" s="18"/>
      <c r="G153" s="83" t="s">
        <v>322</v>
      </c>
      <c r="H153" s="84" t="s">
        <v>205</v>
      </c>
      <c r="I153" s="56"/>
      <c r="J153" s="45">
        <f>SUM(J154)</f>
        <v>14412000</v>
      </c>
    </row>
    <row r="154" spans="1:10" ht="32.25" customHeight="1" x14ac:dyDescent="0.25">
      <c r="A154" s="8"/>
      <c r="B154" s="17"/>
      <c r="C154" s="17"/>
      <c r="D154" s="17"/>
      <c r="E154" s="17"/>
      <c r="F154" s="18"/>
      <c r="G154" s="29" t="s">
        <v>54</v>
      </c>
      <c r="H154" s="85" t="s">
        <v>272</v>
      </c>
      <c r="I154" s="28"/>
      <c r="J154" s="22">
        <f>SUM(J155:J157)</f>
        <v>14412000</v>
      </c>
    </row>
    <row r="155" spans="1:10" ht="69" x14ac:dyDescent="0.25">
      <c r="A155" s="8"/>
      <c r="B155" s="35"/>
      <c r="C155" s="35"/>
      <c r="D155" s="35"/>
      <c r="E155" s="35"/>
      <c r="F155" s="36"/>
      <c r="G155" s="29" t="s">
        <v>3</v>
      </c>
      <c r="H155" s="85"/>
      <c r="I155" s="28">
        <v>100</v>
      </c>
      <c r="J155" s="22">
        <v>12017600</v>
      </c>
    </row>
    <row r="156" spans="1:10" ht="27.6" x14ac:dyDescent="0.25">
      <c r="A156" s="8"/>
      <c r="B156" s="220">
        <v>200</v>
      </c>
      <c r="C156" s="220"/>
      <c r="D156" s="220"/>
      <c r="E156" s="220"/>
      <c r="F156" s="221"/>
      <c r="G156" s="29" t="s">
        <v>2</v>
      </c>
      <c r="H156" s="33" t="s">
        <v>0</v>
      </c>
      <c r="I156" s="28">
        <v>200</v>
      </c>
      <c r="J156" s="22">
        <v>2366900</v>
      </c>
    </row>
    <row r="157" spans="1:10" x14ac:dyDescent="0.25">
      <c r="A157" s="8"/>
      <c r="B157" s="216">
        <v>600</v>
      </c>
      <c r="C157" s="216"/>
      <c r="D157" s="216"/>
      <c r="E157" s="216"/>
      <c r="F157" s="217"/>
      <c r="G157" s="29" t="s">
        <v>1</v>
      </c>
      <c r="H157" s="33" t="s">
        <v>0</v>
      </c>
      <c r="I157" s="28">
        <v>800</v>
      </c>
      <c r="J157" s="22">
        <v>27500</v>
      </c>
    </row>
    <row r="158" spans="1:10" ht="51" customHeight="1" x14ac:dyDescent="0.25">
      <c r="A158" s="8"/>
      <c r="B158" s="212" t="s">
        <v>24</v>
      </c>
      <c r="C158" s="212"/>
      <c r="D158" s="212"/>
      <c r="E158" s="212"/>
      <c r="F158" s="213"/>
      <c r="G158" s="86" t="s">
        <v>55</v>
      </c>
      <c r="H158" s="87" t="s">
        <v>104</v>
      </c>
      <c r="I158" s="11" t="s">
        <v>0</v>
      </c>
      <c r="J158" s="88">
        <f>SUM(J166+J159)</f>
        <v>86671818</v>
      </c>
    </row>
    <row r="159" spans="1:10" ht="27.6" x14ac:dyDescent="0.25">
      <c r="A159" s="8"/>
      <c r="B159" s="73"/>
      <c r="C159" s="73"/>
      <c r="D159" s="73"/>
      <c r="E159" s="73"/>
      <c r="F159" s="74"/>
      <c r="G159" s="13" t="s">
        <v>208</v>
      </c>
      <c r="H159" s="89" t="s">
        <v>105</v>
      </c>
      <c r="I159" s="56" t="s">
        <v>0</v>
      </c>
      <c r="J159" s="147">
        <f>SUM(J160+J163)</f>
        <v>700000</v>
      </c>
    </row>
    <row r="160" spans="1:10" ht="55.2" x14ac:dyDescent="0.25">
      <c r="A160" s="8"/>
      <c r="B160" s="73"/>
      <c r="C160" s="73"/>
      <c r="D160" s="73"/>
      <c r="E160" s="73"/>
      <c r="F160" s="74"/>
      <c r="G160" s="13" t="s">
        <v>210</v>
      </c>
      <c r="H160" s="79" t="s">
        <v>107</v>
      </c>
      <c r="I160" s="56"/>
      <c r="J160" s="148">
        <f>SUM(J161)</f>
        <v>650000</v>
      </c>
    </row>
    <row r="161" spans="1:10" ht="41.4" x14ac:dyDescent="0.25">
      <c r="A161" s="8"/>
      <c r="B161" s="73"/>
      <c r="C161" s="73"/>
      <c r="D161" s="73"/>
      <c r="E161" s="73"/>
      <c r="F161" s="74"/>
      <c r="G161" s="23" t="s">
        <v>58</v>
      </c>
      <c r="H161" s="90" t="s">
        <v>276</v>
      </c>
      <c r="I161" s="28"/>
      <c r="J161" s="148">
        <f>SUM(J162)</f>
        <v>650000</v>
      </c>
    </row>
    <row r="162" spans="1:10" ht="27.6" x14ac:dyDescent="0.25">
      <c r="A162" s="8"/>
      <c r="B162" s="73"/>
      <c r="C162" s="73"/>
      <c r="D162" s="73"/>
      <c r="E162" s="73"/>
      <c r="F162" s="74"/>
      <c r="G162" s="29" t="s">
        <v>4</v>
      </c>
      <c r="H162" s="90"/>
      <c r="I162" s="28">
        <v>600</v>
      </c>
      <c r="J162" s="148">
        <v>650000</v>
      </c>
    </row>
    <row r="163" spans="1:10" ht="90" customHeight="1" x14ac:dyDescent="0.25">
      <c r="A163" s="8"/>
      <c r="B163" s="73"/>
      <c r="C163" s="73"/>
      <c r="D163" s="73"/>
      <c r="E163" s="73"/>
      <c r="F163" s="74"/>
      <c r="G163" s="52" t="s">
        <v>323</v>
      </c>
      <c r="H163" s="91" t="s">
        <v>180</v>
      </c>
      <c r="I163" s="56"/>
      <c r="J163" s="147">
        <f>SUM(J164)</f>
        <v>50000</v>
      </c>
    </row>
    <row r="164" spans="1:10" ht="41.4" x14ac:dyDescent="0.25">
      <c r="A164" s="8"/>
      <c r="B164" s="73"/>
      <c r="C164" s="73"/>
      <c r="D164" s="73"/>
      <c r="E164" s="73"/>
      <c r="F164" s="74"/>
      <c r="G164" s="29" t="s">
        <v>58</v>
      </c>
      <c r="H164" s="92" t="s">
        <v>277</v>
      </c>
      <c r="I164" s="28"/>
      <c r="J164" s="148">
        <f>SUM(J165)</f>
        <v>50000</v>
      </c>
    </row>
    <row r="165" spans="1:10" ht="27.6" x14ac:dyDescent="0.25">
      <c r="A165" s="8"/>
      <c r="B165" s="73"/>
      <c r="C165" s="73"/>
      <c r="D165" s="73"/>
      <c r="E165" s="73"/>
      <c r="F165" s="74"/>
      <c r="G165" s="29" t="s">
        <v>4</v>
      </c>
      <c r="H165" s="90"/>
      <c r="I165" s="28">
        <v>600</v>
      </c>
      <c r="J165" s="148">
        <v>50000</v>
      </c>
    </row>
    <row r="166" spans="1:10" ht="39" customHeight="1" x14ac:dyDescent="0.25">
      <c r="A166" s="8"/>
      <c r="B166" s="218" t="s">
        <v>23</v>
      </c>
      <c r="C166" s="218"/>
      <c r="D166" s="218"/>
      <c r="E166" s="218"/>
      <c r="F166" s="219"/>
      <c r="G166" s="54" t="s">
        <v>148</v>
      </c>
      <c r="H166" s="93" t="s">
        <v>209</v>
      </c>
      <c r="I166" s="56" t="s">
        <v>0</v>
      </c>
      <c r="J166" s="76">
        <f>SUM(J182+J167+J187)</f>
        <v>85971818</v>
      </c>
    </row>
    <row r="167" spans="1:10" ht="27.6" x14ac:dyDescent="0.25">
      <c r="A167" s="8"/>
      <c r="B167" s="17"/>
      <c r="C167" s="17"/>
      <c r="D167" s="17"/>
      <c r="E167" s="17"/>
      <c r="F167" s="18"/>
      <c r="G167" s="13" t="s">
        <v>106</v>
      </c>
      <c r="H167" s="89" t="s">
        <v>211</v>
      </c>
      <c r="I167" s="56"/>
      <c r="J167" s="76">
        <f>SUM(J168+J174+J176+J170+J178+J180)</f>
        <v>82465406</v>
      </c>
    </row>
    <row r="168" spans="1:10" ht="27.6" x14ac:dyDescent="0.25">
      <c r="A168" s="8"/>
      <c r="B168" s="17"/>
      <c r="C168" s="17"/>
      <c r="D168" s="17"/>
      <c r="E168" s="17"/>
      <c r="F168" s="18"/>
      <c r="G168" s="29" t="s">
        <v>45</v>
      </c>
      <c r="H168" s="85" t="s">
        <v>278</v>
      </c>
      <c r="I168" s="28"/>
      <c r="J168" s="67">
        <f>SUM(J169)</f>
        <v>21297755</v>
      </c>
    </row>
    <row r="169" spans="1:10" ht="27.6" x14ac:dyDescent="0.25">
      <c r="A169" s="8"/>
      <c r="B169" s="17"/>
      <c r="C169" s="17"/>
      <c r="D169" s="17"/>
      <c r="E169" s="17"/>
      <c r="F169" s="18"/>
      <c r="G169" s="29" t="s">
        <v>4</v>
      </c>
      <c r="H169" s="33" t="s">
        <v>0</v>
      </c>
      <c r="I169" s="28">
        <v>600</v>
      </c>
      <c r="J169" s="67">
        <v>21297755</v>
      </c>
    </row>
    <row r="170" spans="1:10" ht="18.75" customHeight="1" x14ac:dyDescent="0.25">
      <c r="A170" s="8"/>
      <c r="B170" s="17"/>
      <c r="C170" s="17"/>
      <c r="D170" s="17"/>
      <c r="E170" s="17"/>
      <c r="F170" s="18"/>
      <c r="G170" s="29" t="s">
        <v>155</v>
      </c>
      <c r="H170" s="48" t="s">
        <v>279</v>
      </c>
      <c r="I170" s="28"/>
      <c r="J170" s="148">
        <f>SUM(J171:J173)</f>
        <v>3890000</v>
      </c>
    </row>
    <row r="171" spans="1:10" ht="69" x14ac:dyDescent="0.25">
      <c r="A171" s="8"/>
      <c r="B171" s="17"/>
      <c r="C171" s="17"/>
      <c r="D171" s="17"/>
      <c r="E171" s="17"/>
      <c r="F171" s="18"/>
      <c r="G171" s="29" t="s">
        <v>3</v>
      </c>
      <c r="H171" s="48"/>
      <c r="I171" s="28">
        <v>100</v>
      </c>
      <c r="J171" s="148">
        <v>3384000</v>
      </c>
    </row>
    <row r="172" spans="1:10" ht="27.6" x14ac:dyDescent="0.25">
      <c r="A172" s="8"/>
      <c r="B172" s="17"/>
      <c r="C172" s="17"/>
      <c r="D172" s="17"/>
      <c r="E172" s="17"/>
      <c r="F172" s="18"/>
      <c r="G172" s="29" t="s">
        <v>2</v>
      </c>
      <c r="H172" s="48"/>
      <c r="I172" s="28">
        <v>200</v>
      </c>
      <c r="J172" s="148">
        <v>501000</v>
      </c>
    </row>
    <row r="173" spans="1:10" x14ac:dyDescent="0.25">
      <c r="A173" s="8"/>
      <c r="B173" s="17"/>
      <c r="C173" s="17"/>
      <c r="D173" s="17"/>
      <c r="E173" s="17"/>
      <c r="F173" s="18"/>
      <c r="G173" s="29" t="s">
        <v>1</v>
      </c>
      <c r="H173" s="33" t="s">
        <v>0</v>
      </c>
      <c r="I173" s="28">
        <v>800</v>
      </c>
      <c r="J173" s="148">
        <v>5000</v>
      </c>
    </row>
    <row r="174" spans="1:10" ht="27.6" x14ac:dyDescent="0.25">
      <c r="A174" s="8"/>
      <c r="B174" s="216">
        <v>800</v>
      </c>
      <c r="C174" s="216"/>
      <c r="D174" s="216"/>
      <c r="E174" s="216"/>
      <c r="F174" s="217"/>
      <c r="G174" s="29" t="s">
        <v>56</v>
      </c>
      <c r="H174" s="33" t="s">
        <v>280</v>
      </c>
      <c r="I174" s="28"/>
      <c r="J174" s="67">
        <f>SUM(J175:J175)</f>
        <v>28928000</v>
      </c>
    </row>
    <row r="175" spans="1:10" ht="27.6" x14ac:dyDescent="0.25">
      <c r="A175" s="8"/>
      <c r="B175" s="210" t="s">
        <v>22</v>
      </c>
      <c r="C175" s="210"/>
      <c r="D175" s="210"/>
      <c r="E175" s="210"/>
      <c r="F175" s="211"/>
      <c r="G175" s="29" t="s">
        <v>4</v>
      </c>
      <c r="H175" s="33" t="s">
        <v>0</v>
      </c>
      <c r="I175" s="28">
        <v>600</v>
      </c>
      <c r="J175" s="67">
        <v>28928000</v>
      </c>
    </row>
    <row r="176" spans="1:10" x14ac:dyDescent="0.25">
      <c r="A176" s="8"/>
      <c r="B176" s="216">
        <v>300</v>
      </c>
      <c r="C176" s="216"/>
      <c r="D176" s="216"/>
      <c r="E176" s="216"/>
      <c r="F176" s="217"/>
      <c r="G176" s="26" t="s">
        <v>57</v>
      </c>
      <c r="H176" s="85" t="s">
        <v>281</v>
      </c>
      <c r="I176" s="28"/>
      <c r="J176" s="67">
        <f>SUM(J177)</f>
        <v>12323000</v>
      </c>
    </row>
    <row r="177" spans="1:10" ht="27.6" x14ac:dyDescent="0.25">
      <c r="A177" s="8"/>
      <c r="B177" s="31"/>
      <c r="C177" s="31"/>
      <c r="D177" s="31"/>
      <c r="E177" s="31"/>
      <c r="F177" s="32"/>
      <c r="G177" s="29" t="s">
        <v>4</v>
      </c>
      <c r="H177" s="33" t="s">
        <v>0</v>
      </c>
      <c r="I177" s="28">
        <v>600</v>
      </c>
      <c r="J177" s="67">
        <v>12323000</v>
      </c>
    </row>
    <row r="178" spans="1:10" ht="27.6" x14ac:dyDescent="0.25">
      <c r="A178" s="8"/>
      <c r="B178" s="31"/>
      <c r="C178" s="31"/>
      <c r="D178" s="31"/>
      <c r="E178" s="31"/>
      <c r="F178" s="32"/>
      <c r="G178" s="26" t="s">
        <v>173</v>
      </c>
      <c r="H178" s="33" t="s">
        <v>282</v>
      </c>
      <c r="I178" s="56"/>
      <c r="J178" s="67">
        <f>SUM(J179)</f>
        <v>15993839</v>
      </c>
    </row>
    <row r="179" spans="1:10" ht="27.6" x14ac:dyDescent="0.25">
      <c r="A179" s="8"/>
      <c r="B179" s="31"/>
      <c r="C179" s="31"/>
      <c r="D179" s="31"/>
      <c r="E179" s="31"/>
      <c r="F179" s="32"/>
      <c r="G179" s="41" t="s">
        <v>4</v>
      </c>
      <c r="H179" s="30" t="s">
        <v>0</v>
      </c>
      <c r="I179" s="28">
        <v>600</v>
      </c>
      <c r="J179" s="67">
        <v>15993839</v>
      </c>
    </row>
    <row r="180" spans="1:10" ht="27.6" x14ac:dyDescent="0.25">
      <c r="A180" s="8"/>
      <c r="B180" s="31"/>
      <c r="C180" s="31"/>
      <c r="D180" s="31"/>
      <c r="E180" s="31"/>
      <c r="F180" s="32"/>
      <c r="G180" s="169" t="s">
        <v>338</v>
      </c>
      <c r="H180" s="94" t="s">
        <v>337</v>
      </c>
      <c r="I180" s="95"/>
      <c r="J180" s="67">
        <f>J181</f>
        <v>32812</v>
      </c>
    </row>
    <row r="181" spans="1:10" ht="27.6" x14ac:dyDescent="0.25">
      <c r="A181" s="8"/>
      <c r="B181" s="31"/>
      <c r="C181" s="31"/>
      <c r="D181" s="31"/>
      <c r="E181" s="31"/>
      <c r="F181" s="32"/>
      <c r="G181" s="29" t="s">
        <v>4</v>
      </c>
      <c r="H181" s="48" t="s">
        <v>0</v>
      </c>
      <c r="I181" s="28">
        <v>600</v>
      </c>
      <c r="J181" s="67">
        <v>32812</v>
      </c>
    </row>
    <row r="182" spans="1:10" ht="27.6" x14ac:dyDescent="0.25">
      <c r="A182" s="8"/>
      <c r="B182" s="31"/>
      <c r="C182" s="31"/>
      <c r="D182" s="31"/>
      <c r="E182" s="31"/>
      <c r="F182" s="32"/>
      <c r="G182" s="52" t="s">
        <v>179</v>
      </c>
      <c r="H182" s="70" t="s">
        <v>212</v>
      </c>
      <c r="I182" s="56"/>
      <c r="J182" s="22">
        <f>J183+J185</f>
        <v>722000</v>
      </c>
    </row>
    <row r="183" spans="1:10" ht="27.6" x14ac:dyDescent="0.25">
      <c r="A183" s="8"/>
      <c r="B183" s="31"/>
      <c r="C183" s="31"/>
      <c r="D183" s="31"/>
      <c r="E183" s="31"/>
      <c r="F183" s="32"/>
      <c r="G183" s="29" t="s">
        <v>181</v>
      </c>
      <c r="H183" s="33" t="s">
        <v>283</v>
      </c>
      <c r="I183" s="28"/>
      <c r="J183" s="22">
        <f>SUM(J184:J184)</f>
        <v>422000</v>
      </c>
    </row>
    <row r="184" spans="1:10" ht="27.6" x14ac:dyDescent="0.25">
      <c r="A184" s="8"/>
      <c r="B184" s="31"/>
      <c r="C184" s="31"/>
      <c r="D184" s="31"/>
      <c r="E184" s="31"/>
      <c r="F184" s="32"/>
      <c r="G184" s="29" t="s">
        <v>4</v>
      </c>
      <c r="H184" s="33" t="s">
        <v>0</v>
      </c>
      <c r="I184" s="28">
        <v>600</v>
      </c>
      <c r="J184" s="67">
        <v>422000</v>
      </c>
    </row>
    <row r="185" spans="1:10" ht="67.5" customHeight="1" x14ac:dyDescent="0.25">
      <c r="A185" s="8"/>
      <c r="B185" s="31"/>
      <c r="C185" s="31"/>
      <c r="D185" s="31"/>
      <c r="E185" s="31"/>
      <c r="F185" s="32"/>
      <c r="G185" s="41" t="s">
        <v>354</v>
      </c>
      <c r="H185" s="30" t="s">
        <v>355</v>
      </c>
      <c r="I185" s="28"/>
      <c r="J185" s="22">
        <f>SUM(J186:J186)</f>
        <v>300000</v>
      </c>
    </row>
    <row r="186" spans="1:10" ht="27.6" x14ac:dyDescent="0.25">
      <c r="A186" s="8"/>
      <c r="B186" s="31"/>
      <c r="C186" s="31"/>
      <c r="D186" s="31"/>
      <c r="E186" s="31"/>
      <c r="F186" s="32"/>
      <c r="G186" s="29" t="s">
        <v>4</v>
      </c>
      <c r="H186" s="33" t="s">
        <v>0</v>
      </c>
      <c r="I186" s="28">
        <v>600</v>
      </c>
      <c r="J186" s="67">
        <v>300000</v>
      </c>
    </row>
    <row r="187" spans="1:10" ht="20.25" customHeight="1" x14ac:dyDescent="0.25">
      <c r="A187" s="8"/>
      <c r="B187" s="206"/>
      <c r="C187" s="206"/>
      <c r="D187" s="206"/>
      <c r="E187" s="206"/>
      <c r="F187" s="207"/>
      <c r="G187" s="29" t="s">
        <v>433</v>
      </c>
      <c r="H187" s="33" t="s">
        <v>434</v>
      </c>
      <c r="I187" s="28"/>
      <c r="J187" s="22">
        <f>SUM(J188:J188)</f>
        <v>2784412</v>
      </c>
    </row>
    <row r="188" spans="1:10" ht="18" customHeight="1" x14ac:dyDescent="0.25">
      <c r="A188" s="8"/>
      <c r="B188" s="206"/>
      <c r="C188" s="206"/>
      <c r="D188" s="206"/>
      <c r="E188" s="206"/>
      <c r="F188" s="207"/>
      <c r="G188" s="29" t="s">
        <v>433</v>
      </c>
      <c r="H188" s="33" t="s">
        <v>435</v>
      </c>
      <c r="I188" s="28"/>
      <c r="J188" s="22">
        <f>SUM(J189:J189)</f>
        <v>2784412</v>
      </c>
    </row>
    <row r="189" spans="1:10" ht="33.75" customHeight="1" x14ac:dyDescent="0.25">
      <c r="A189" s="8"/>
      <c r="B189" s="206"/>
      <c r="C189" s="206"/>
      <c r="D189" s="206"/>
      <c r="E189" s="206"/>
      <c r="F189" s="207"/>
      <c r="G189" s="29" t="s">
        <v>4</v>
      </c>
      <c r="H189" s="33" t="s">
        <v>0</v>
      </c>
      <c r="I189" s="28">
        <v>600</v>
      </c>
      <c r="J189" s="67">
        <v>2784412</v>
      </c>
    </row>
    <row r="190" spans="1:10" ht="27.6" x14ac:dyDescent="0.25">
      <c r="A190" s="8"/>
      <c r="B190" s="31"/>
      <c r="C190" s="31"/>
      <c r="D190" s="31"/>
      <c r="E190" s="31"/>
      <c r="F190" s="32"/>
      <c r="G190" s="150" t="s">
        <v>138</v>
      </c>
      <c r="H190" s="10" t="s">
        <v>140</v>
      </c>
      <c r="I190" s="11" t="s">
        <v>0</v>
      </c>
      <c r="J190" s="12">
        <f t="shared" ref="J190" si="4">SUM(J191)</f>
        <v>572000</v>
      </c>
    </row>
    <row r="191" spans="1:10" ht="41.4" x14ac:dyDescent="0.25">
      <c r="A191" s="8"/>
      <c r="B191" s="31"/>
      <c r="C191" s="31"/>
      <c r="D191" s="31"/>
      <c r="E191" s="31"/>
      <c r="F191" s="32"/>
      <c r="G191" s="96" t="s">
        <v>163</v>
      </c>
      <c r="H191" s="151" t="s">
        <v>139</v>
      </c>
      <c r="I191" s="152" t="s">
        <v>0</v>
      </c>
      <c r="J191" s="45">
        <f>SUM(J192)</f>
        <v>572000</v>
      </c>
    </row>
    <row r="192" spans="1:10" ht="74.25" customHeight="1" x14ac:dyDescent="0.25">
      <c r="A192" s="8"/>
      <c r="B192" s="31"/>
      <c r="C192" s="31"/>
      <c r="D192" s="31"/>
      <c r="E192" s="31"/>
      <c r="F192" s="32"/>
      <c r="G192" s="96" t="s">
        <v>362</v>
      </c>
      <c r="H192" s="151" t="s">
        <v>363</v>
      </c>
      <c r="I192" s="152"/>
      <c r="J192" s="45">
        <f>SUM(J193)</f>
        <v>572000</v>
      </c>
    </row>
    <row r="193" spans="1:10" ht="27.6" x14ac:dyDescent="0.25">
      <c r="A193" s="8"/>
      <c r="B193" s="31"/>
      <c r="C193" s="31"/>
      <c r="D193" s="31"/>
      <c r="E193" s="31"/>
      <c r="F193" s="32"/>
      <c r="G193" s="99" t="s">
        <v>162</v>
      </c>
      <c r="H193" s="153" t="s">
        <v>364</v>
      </c>
      <c r="I193" s="154"/>
      <c r="J193" s="22">
        <f>SUM(J194)</f>
        <v>572000</v>
      </c>
    </row>
    <row r="194" spans="1:10" ht="27.6" x14ac:dyDescent="0.25">
      <c r="A194" s="8"/>
      <c r="B194" s="31"/>
      <c r="C194" s="31"/>
      <c r="D194" s="31"/>
      <c r="E194" s="31"/>
      <c r="F194" s="32"/>
      <c r="G194" s="99" t="s">
        <v>2</v>
      </c>
      <c r="H194" s="151"/>
      <c r="I194" s="154">
        <v>200</v>
      </c>
      <c r="J194" s="22">
        <v>572000</v>
      </c>
    </row>
    <row r="195" spans="1:10" ht="41.4" x14ac:dyDescent="0.25">
      <c r="A195" s="8"/>
      <c r="B195" s="31"/>
      <c r="C195" s="31"/>
      <c r="D195" s="31"/>
      <c r="E195" s="31"/>
      <c r="F195" s="32"/>
      <c r="G195" s="71" t="s">
        <v>59</v>
      </c>
      <c r="H195" s="100" t="s">
        <v>108</v>
      </c>
      <c r="I195" s="11" t="s">
        <v>0</v>
      </c>
      <c r="J195" s="88">
        <f t="shared" ref="J195" si="5">SUM(J196)</f>
        <v>1300000</v>
      </c>
    </row>
    <row r="196" spans="1:10" ht="41.4" x14ac:dyDescent="0.25">
      <c r="A196" s="8"/>
      <c r="B196" s="31"/>
      <c r="C196" s="31"/>
      <c r="D196" s="31"/>
      <c r="E196" s="31"/>
      <c r="F196" s="32"/>
      <c r="G196" s="13" t="s">
        <v>149</v>
      </c>
      <c r="H196" s="19" t="s">
        <v>109</v>
      </c>
      <c r="I196" s="56" t="s">
        <v>0</v>
      </c>
      <c r="J196" s="147">
        <f>SUM(J197)</f>
        <v>1300000</v>
      </c>
    </row>
    <row r="197" spans="1:10" ht="27.6" x14ac:dyDescent="0.25">
      <c r="A197" s="8"/>
      <c r="B197" s="17"/>
      <c r="C197" s="17"/>
      <c r="D197" s="17"/>
      <c r="E197" s="17"/>
      <c r="F197" s="18"/>
      <c r="G197" s="13" t="s">
        <v>358</v>
      </c>
      <c r="H197" s="102" t="s">
        <v>192</v>
      </c>
      <c r="I197" s="56"/>
      <c r="J197" s="149">
        <f>SUM(J198)</f>
        <v>1300000</v>
      </c>
    </row>
    <row r="198" spans="1:10" ht="30.75" customHeight="1" x14ac:dyDescent="0.25">
      <c r="A198" s="8"/>
      <c r="B198" s="17"/>
      <c r="C198" s="17"/>
      <c r="D198" s="17"/>
      <c r="E198" s="17"/>
      <c r="F198" s="18"/>
      <c r="G198" s="26" t="s">
        <v>110</v>
      </c>
      <c r="H198" s="37" t="s">
        <v>193</v>
      </c>
      <c r="I198" s="24"/>
      <c r="J198" s="148">
        <f>SUM(J199:J200)</f>
        <v>1300000</v>
      </c>
    </row>
    <row r="199" spans="1:10" ht="79.5" customHeight="1" x14ac:dyDescent="0.25">
      <c r="A199" s="8"/>
      <c r="B199" s="195"/>
      <c r="C199" s="195"/>
      <c r="D199" s="195"/>
      <c r="E199" s="195"/>
      <c r="F199" s="196"/>
      <c r="G199" s="29" t="s">
        <v>3</v>
      </c>
      <c r="H199" s="85"/>
      <c r="I199" s="28">
        <v>100</v>
      </c>
      <c r="J199" s="148">
        <v>300000</v>
      </c>
    </row>
    <row r="200" spans="1:10" ht="27.6" x14ac:dyDescent="0.25">
      <c r="A200" s="8"/>
      <c r="B200" s="17"/>
      <c r="C200" s="17"/>
      <c r="D200" s="17"/>
      <c r="E200" s="17"/>
      <c r="F200" s="18"/>
      <c r="G200" s="23" t="s">
        <v>2</v>
      </c>
      <c r="H200" s="37"/>
      <c r="I200" s="28">
        <v>200</v>
      </c>
      <c r="J200" s="148">
        <v>1000000</v>
      </c>
    </row>
    <row r="201" spans="1:10" ht="45" customHeight="1" x14ac:dyDescent="0.25">
      <c r="A201" s="8"/>
      <c r="B201" s="17"/>
      <c r="C201" s="17"/>
      <c r="D201" s="17"/>
      <c r="E201" s="17"/>
      <c r="F201" s="18"/>
      <c r="G201" s="86" t="s">
        <v>60</v>
      </c>
      <c r="H201" s="92" t="s">
        <v>361</v>
      </c>
      <c r="I201" s="11"/>
      <c r="J201" s="12">
        <f>SUM(J202+J207+J211)</f>
        <v>8435000</v>
      </c>
    </row>
    <row r="202" spans="1:10" ht="41.4" x14ac:dyDescent="0.25">
      <c r="A202" s="8"/>
      <c r="B202" s="31"/>
      <c r="C202" s="31"/>
      <c r="D202" s="31"/>
      <c r="E202" s="31"/>
      <c r="F202" s="32"/>
      <c r="G202" s="103" t="s">
        <v>150</v>
      </c>
      <c r="H202" s="110" t="s">
        <v>111</v>
      </c>
      <c r="I202" s="111"/>
      <c r="J202" s="112">
        <f>SUM(J203)</f>
        <v>580000</v>
      </c>
    </row>
    <row r="203" spans="1:10" ht="27.6" x14ac:dyDescent="0.25">
      <c r="A203" s="8"/>
      <c r="B203" s="31"/>
      <c r="C203" s="31"/>
      <c r="D203" s="31"/>
      <c r="E203" s="31"/>
      <c r="F203" s="32"/>
      <c r="G203" s="113" t="s">
        <v>197</v>
      </c>
      <c r="H203" s="114" t="s">
        <v>196</v>
      </c>
      <c r="I203" s="111"/>
      <c r="J203" s="98">
        <f>SUM(J204)</f>
        <v>580000</v>
      </c>
    </row>
    <row r="204" spans="1:10" ht="31.5" customHeight="1" x14ac:dyDescent="0.25">
      <c r="A204" s="8"/>
      <c r="B204" s="31"/>
      <c r="C204" s="31"/>
      <c r="D204" s="31"/>
      <c r="E204" s="31"/>
      <c r="F204" s="32"/>
      <c r="G204" s="106" t="s">
        <v>199</v>
      </c>
      <c r="H204" s="115" t="s">
        <v>198</v>
      </c>
      <c r="I204" s="105"/>
      <c r="J204" s="98">
        <f>SUM(J205+J206)</f>
        <v>580000</v>
      </c>
    </row>
    <row r="205" spans="1:10" ht="27.6" x14ac:dyDescent="0.25">
      <c r="A205" s="8"/>
      <c r="B205" s="31"/>
      <c r="C205" s="31"/>
      <c r="D205" s="31"/>
      <c r="E205" s="31"/>
      <c r="F205" s="32"/>
      <c r="G205" s="108" t="s">
        <v>2</v>
      </c>
      <c r="H205" s="109" t="s">
        <v>0</v>
      </c>
      <c r="I205" s="107">
        <v>200</v>
      </c>
      <c r="J205" s="98">
        <v>260000</v>
      </c>
    </row>
    <row r="206" spans="1:10" ht="31.5" customHeight="1" x14ac:dyDescent="0.25">
      <c r="A206" s="8"/>
      <c r="B206" s="31"/>
      <c r="C206" s="31"/>
      <c r="D206" s="31"/>
      <c r="E206" s="31"/>
      <c r="F206" s="32"/>
      <c r="G206" s="116" t="s">
        <v>71</v>
      </c>
      <c r="H206" s="109"/>
      <c r="I206" s="107">
        <v>400</v>
      </c>
      <c r="J206" s="98">
        <v>320000</v>
      </c>
    </row>
    <row r="207" spans="1:10" ht="45" customHeight="1" x14ac:dyDescent="0.25">
      <c r="A207" s="8"/>
      <c r="B207" s="31"/>
      <c r="C207" s="31"/>
      <c r="D207" s="31"/>
      <c r="E207" s="31"/>
      <c r="F207" s="32"/>
      <c r="G207" s="52" t="s">
        <v>332</v>
      </c>
      <c r="H207" s="69" t="s">
        <v>289</v>
      </c>
      <c r="I207" s="56"/>
      <c r="J207" s="22">
        <f>SUM(J209)</f>
        <v>2000000</v>
      </c>
    </row>
    <row r="208" spans="1:10" ht="75" customHeight="1" x14ac:dyDescent="0.25">
      <c r="A208" s="8"/>
      <c r="B208" s="31"/>
      <c r="C208" s="31"/>
      <c r="D208" s="31"/>
      <c r="E208" s="31"/>
      <c r="F208" s="32"/>
      <c r="G208" s="52" t="s">
        <v>317</v>
      </c>
      <c r="H208" s="69" t="s">
        <v>290</v>
      </c>
      <c r="I208" s="56"/>
      <c r="J208" s="22">
        <f t="shared" ref="J208" si="6">SUM(J209)</f>
        <v>2000000</v>
      </c>
    </row>
    <row r="209" spans="1:10" ht="44.25" customHeight="1" x14ac:dyDescent="0.25">
      <c r="A209" s="8"/>
      <c r="B209" s="31"/>
      <c r="C209" s="31"/>
      <c r="D209" s="31"/>
      <c r="E209" s="31"/>
      <c r="F209" s="32"/>
      <c r="G209" s="29" t="s">
        <v>157</v>
      </c>
      <c r="H209" s="43" t="s">
        <v>359</v>
      </c>
      <c r="I209" s="78"/>
      <c r="J209" s="25">
        <f>SUM(J210:J210)</f>
        <v>2000000</v>
      </c>
    </row>
    <row r="210" spans="1:10" x14ac:dyDescent="0.25">
      <c r="A210" s="8"/>
      <c r="B210" s="31"/>
      <c r="C210" s="31"/>
      <c r="D210" s="31"/>
      <c r="E210" s="31"/>
      <c r="F210" s="32"/>
      <c r="G210" s="108" t="s">
        <v>1</v>
      </c>
      <c r="H210" s="117"/>
      <c r="I210" s="107">
        <v>800</v>
      </c>
      <c r="J210" s="98">
        <v>2000000</v>
      </c>
    </row>
    <row r="211" spans="1:10" ht="29.25" customHeight="1" x14ac:dyDescent="0.25">
      <c r="A211" s="8"/>
      <c r="B211" s="181"/>
      <c r="C211" s="181"/>
      <c r="D211" s="181"/>
      <c r="E211" s="181"/>
      <c r="F211" s="182"/>
      <c r="G211" s="52" t="s">
        <v>400</v>
      </c>
      <c r="H211" s="69" t="s">
        <v>401</v>
      </c>
      <c r="I211" s="56"/>
      <c r="J211" s="16">
        <f>SUM(J212:J212)</f>
        <v>5855000</v>
      </c>
    </row>
    <row r="212" spans="1:10" ht="45.75" customHeight="1" x14ac:dyDescent="0.25">
      <c r="A212" s="8"/>
      <c r="B212" s="181"/>
      <c r="C212" s="181"/>
      <c r="D212" s="181"/>
      <c r="E212" s="181"/>
      <c r="F212" s="182"/>
      <c r="G212" s="52" t="s">
        <v>402</v>
      </c>
      <c r="H212" s="69" t="s">
        <v>403</v>
      </c>
      <c r="I212" s="56"/>
      <c r="J212" s="16">
        <f>SUM(J213:J213)</f>
        <v>5855000</v>
      </c>
    </row>
    <row r="213" spans="1:10" ht="32.25" customHeight="1" x14ac:dyDescent="0.25">
      <c r="A213" s="8"/>
      <c r="B213" s="181"/>
      <c r="C213" s="181"/>
      <c r="D213" s="181"/>
      <c r="E213" s="181"/>
      <c r="F213" s="182"/>
      <c r="G213" s="29" t="s">
        <v>404</v>
      </c>
      <c r="H213" s="43" t="s">
        <v>405</v>
      </c>
      <c r="I213" s="28"/>
      <c r="J213" s="98">
        <f>SUM(J214+J215+J216)</f>
        <v>5855000</v>
      </c>
    </row>
    <row r="214" spans="1:10" ht="69" x14ac:dyDescent="0.25">
      <c r="A214" s="8"/>
      <c r="B214" s="181"/>
      <c r="C214" s="181"/>
      <c r="D214" s="181"/>
      <c r="E214" s="181"/>
      <c r="F214" s="182"/>
      <c r="G214" s="29" t="s">
        <v>3</v>
      </c>
      <c r="H214" s="85"/>
      <c r="I214" s="28">
        <v>100</v>
      </c>
      <c r="J214" s="98">
        <v>5496000</v>
      </c>
    </row>
    <row r="215" spans="1:10" ht="27.6" x14ac:dyDescent="0.25">
      <c r="A215" s="8"/>
      <c r="B215" s="181"/>
      <c r="C215" s="181"/>
      <c r="D215" s="181"/>
      <c r="E215" s="181"/>
      <c r="F215" s="182"/>
      <c r="G215" s="108" t="s">
        <v>2</v>
      </c>
      <c r="H215" s="109" t="s">
        <v>0</v>
      </c>
      <c r="I215" s="107">
        <v>200</v>
      </c>
      <c r="J215" s="98">
        <v>354000</v>
      </c>
    </row>
    <row r="216" spans="1:10" x14ac:dyDescent="0.25">
      <c r="A216" s="8"/>
      <c r="B216" s="183"/>
      <c r="C216" s="183"/>
      <c r="D216" s="183"/>
      <c r="E216" s="183"/>
      <c r="F216" s="184"/>
      <c r="G216" s="108" t="s">
        <v>1</v>
      </c>
      <c r="H216" s="117"/>
      <c r="I216" s="107">
        <v>800</v>
      </c>
      <c r="J216" s="98">
        <v>5000</v>
      </c>
    </row>
    <row r="217" spans="1:10" ht="41.4" x14ac:dyDescent="0.25">
      <c r="A217" s="8"/>
      <c r="B217" s="31"/>
      <c r="C217" s="31"/>
      <c r="D217" s="31"/>
      <c r="E217" s="31"/>
      <c r="F217" s="32"/>
      <c r="G217" s="9" t="s">
        <v>61</v>
      </c>
      <c r="H217" s="118" t="s">
        <v>112</v>
      </c>
      <c r="I217" s="11" t="s">
        <v>0</v>
      </c>
      <c r="J217" s="12">
        <f>SUM(J218)</f>
        <v>20000</v>
      </c>
    </row>
    <row r="218" spans="1:10" ht="41.4" x14ac:dyDescent="0.25">
      <c r="A218" s="8"/>
      <c r="B218" s="31"/>
      <c r="C218" s="31"/>
      <c r="D218" s="31"/>
      <c r="E218" s="31"/>
      <c r="F218" s="32"/>
      <c r="G218" s="13" t="s">
        <v>151</v>
      </c>
      <c r="H218" s="70" t="s">
        <v>284</v>
      </c>
      <c r="I218" s="56"/>
      <c r="J218" s="45">
        <f t="shared" ref="J218:J220" si="7">SUM(J219)</f>
        <v>20000</v>
      </c>
    </row>
    <row r="219" spans="1:10" ht="41.4" x14ac:dyDescent="0.25">
      <c r="A219" s="8"/>
      <c r="B219" s="31"/>
      <c r="C219" s="31"/>
      <c r="D219" s="31"/>
      <c r="E219" s="31"/>
      <c r="F219" s="32"/>
      <c r="G219" s="13" t="s">
        <v>329</v>
      </c>
      <c r="H219" s="119" t="s">
        <v>327</v>
      </c>
      <c r="I219" s="15"/>
      <c r="J219" s="45">
        <f t="shared" si="7"/>
        <v>20000</v>
      </c>
    </row>
    <row r="220" spans="1:10" ht="28.5" customHeight="1" x14ac:dyDescent="0.25">
      <c r="A220" s="8"/>
      <c r="B220" s="31"/>
      <c r="C220" s="31"/>
      <c r="D220" s="31"/>
      <c r="E220" s="31"/>
      <c r="F220" s="32"/>
      <c r="G220" s="26" t="s">
        <v>62</v>
      </c>
      <c r="H220" s="77" t="s">
        <v>328</v>
      </c>
      <c r="I220" s="24"/>
      <c r="J220" s="22">
        <f t="shared" si="7"/>
        <v>20000</v>
      </c>
    </row>
    <row r="221" spans="1:10" ht="27.6" x14ac:dyDescent="0.25">
      <c r="A221" s="8"/>
      <c r="B221" s="223" t="s">
        <v>21</v>
      </c>
      <c r="C221" s="223"/>
      <c r="D221" s="223"/>
      <c r="E221" s="223"/>
      <c r="F221" s="224"/>
      <c r="G221" s="29" t="s">
        <v>2</v>
      </c>
      <c r="H221" s="48" t="s">
        <v>0</v>
      </c>
      <c r="I221" s="28">
        <v>200</v>
      </c>
      <c r="J221" s="22">
        <v>20000</v>
      </c>
    </row>
    <row r="222" spans="1:10" ht="49.5" customHeight="1" x14ac:dyDescent="0.25">
      <c r="A222" s="8"/>
      <c r="B222" s="120"/>
      <c r="C222" s="120"/>
      <c r="D222" s="120"/>
      <c r="E222" s="120"/>
      <c r="F222" s="121"/>
      <c r="G222" s="9" t="s">
        <v>241</v>
      </c>
      <c r="H222" s="10" t="s">
        <v>242</v>
      </c>
      <c r="I222" s="11"/>
      <c r="J222" s="101">
        <f>SUM(J223+J230+J238)</f>
        <v>4657206</v>
      </c>
    </row>
    <row r="223" spans="1:10" ht="49.5" customHeight="1" x14ac:dyDescent="0.25">
      <c r="A223" s="8"/>
      <c r="B223" s="120"/>
      <c r="C223" s="120"/>
      <c r="D223" s="120"/>
      <c r="E223" s="120"/>
      <c r="F223" s="121"/>
      <c r="G223" s="52" t="s">
        <v>143</v>
      </c>
      <c r="H223" s="55" t="s">
        <v>243</v>
      </c>
      <c r="I223" s="56" t="s">
        <v>0</v>
      </c>
      <c r="J223" s="76">
        <f>SUM(J224+J227)</f>
        <v>400000</v>
      </c>
    </row>
    <row r="224" spans="1:10" ht="36" customHeight="1" x14ac:dyDescent="0.25">
      <c r="A224" s="8"/>
      <c r="B224" s="120"/>
      <c r="C224" s="120"/>
      <c r="D224" s="120"/>
      <c r="E224" s="120"/>
      <c r="F224" s="121"/>
      <c r="G224" s="52" t="s">
        <v>244</v>
      </c>
      <c r="H224" s="55" t="s">
        <v>245</v>
      </c>
      <c r="I224" s="56"/>
      <c r="J224" s="76">
        <f>SUM(J225)</f>
        <v>121000</v>
      </c>
    </row>
    <row r="225" spans="1:10" ht="30.75" customHeight="1" x14ac:dyDescent="0.25">
      <c r="A225" s="8"/>
      <c r="B225" s="120"/>
      <c r="C225" s="120"/>
      <c r="D225" s="120"/>
      <c r="E225" s="120"/>
      <c r="F225" s="121"/>
      <c r="G225" s="26" t="s">
        <v>50</v>
      </c>
      <c r="H225" s="37" t="s">
        <v>246</v>
      </c>
      <c r="I225" s="56"/>
      <c r="J225" s="67">
        <f>SUM(J226:J226)</f>
        <v>121000</v>
      </c>
    </row>
    <row r="226" spans="1:10" ht="34.5" customHeight="1" x14ac:dyDescent="0.25">
      <c r="A226" s="8"/>
      <c r="B226" s="120"/>
      <c r="C226" s="120"/>
      <c r="D226" s="120"/>
      <c r="E226" s="120"/>
      <c r="F226" s="121"/>
      <c r="G226" s="29" t="s">
        <v>2</v>
      </c>
      <c r="H226" s="70"/>
      <c r="I226" s="28">
        <v>200</v>
      </c>
      <c r="J226" s="67">
        <v>121000</v>
      </c>
    </row>
    <row r="227" spans="1:10" ht="49.5" customHeight="1" x14ac:dyDescent="0.25">
      <c r="A227" s="8"/>
      <c r="B227" s="165"/>
      <c r="C227" s="165"/>
      <c r="D227" s="165"/>
      <c r="E227" s="165"/>
      <c r="F227" s="166"/>
      <c r="G227" s="52" t="s">
        <v>386</v>
      </c>
      <c r="H227" s="70" t="s">
        <v>387</v>
      </c>
      <c r="I227" s="56"/>
      <c r="J227" s="76">
        <f>SUM(J228)</f>
        <v>279000</v>
      </c>
    </row>
    <row r="228" spans="1:10" ht="34.5" customHeight="1" x14ac:dyDescent="0.25">
      <c r="A228" s="8"/>
      <c r="B228" s="165"/>
      <c r="C228" s="165"/>
      <c r="D228" s="165"/>
      <c r="E228" s="165"/>
      <c r="F228" s="166"/>
      <c r="G228" s="29" t="s">
        <v>50</v>
      </c>
      <c r="H228" s="33" t="s">
        <v>388</v>
      </c>
      <c r="I228" s="28"/>
      <c r="J228" s="67">
        <f>SUM(J229:J229)</f>
        <v>279000</v>
      </c>
    </row>
    <row r="229" spans="1:10" ht="34.5" customHeight="1" x14ac:dyDescent="0.25">
      <c r="A229" s="8"/>
      <c r="B229" s="165"/>
      <c r="C229" s="165"/>
      <c r="D229" s="165"/>
      <c r="E229" s="165"/>
      <c r="F229" s="166"/>
      <c r="G229" s="29" t="s">
        <v>2</v>
      </c>
      <c r="H229" s="70"/>
      <c r="I229" s="28">
        <v>200</v>
      </c>
      <c r="J229" s="67">
        <v>279000</v>
      </c>
    </row>
    <row r="230" spans="1:10" x14ac:dyDescent="0.25">
      <c r="A230" s="8"/>
      <c r="B230" s="120"/>
      <c r="C230" s="120"/>
      <c r="D230" s="120"/>
      <c r="E230" s="120"/>
      <c r="F230" s="121"/>
      <c r="G230" s="52" t="s">
        <v>142</v>
      </c>
      <c r="H230" s="19" t="s">
        <v>247</v>
      </c>
      <c r="I230" s="56" t="s">
        <v>0</v>
      </c>
      <c r="J230" s="76">
        <f>SUM(J231+J234)</f>
        <v>100000</v>
      </c>
    </row>
    <row r="231" spans="1:10" ht="35.25" customHeight="1" x14ac:dyDescent="0.25">
      <c r="A231" s="8"/>
      <c r="B231" s="120"/>
      <c r="C231" s="120"/>
      <c r="D231" s="120"/>
      <c r="E231" s="120"/>
      <c r="F231" s="121"/>
      <c r="G231" s="52" t="s">
        <v>168</v>
      </c>
      <c r="H231" s="55" t="s">
        <v>248</v>
      </c>
      <c r="I231" s="56"/>
      <c r="J231" s="76">
        <f>SUM(J232)</f>
        <v>60000</v>
      </c>
    </row>
    <row r="232" spans="1:10" ht="27.6" x14ac:dyDescent="0.25">
      <c r="A232" s="8"/>
      <c r="B232" s="120"/>
      <c r="C232" s="120"/>
      <c r="D232" s="120"/>
      <c r="E232" s="120"/>
      <c r="F232" s="121"/>
      <c r="G232" s="122" t="s">
        <v>49</v>
      </c>
      <c r="H232" s="123" t="s">
        <v>249</v>
      </c>
      <c r="I232" s="28" t="s">
        <v>0</v>
      </c>
      <c r="J232" s="76">
        <f>SUM(J233)</f>
        <v>60000</v>
      </c>
    </row>
    <row r="233" spans="1:10" ht="27.6" x14ac:dyDescent="0.25">
      <c r="A233" s="8"/>
      <c r="B233" s="120"/>
      <c r="C233" s="120"/>
      <c r="D233" s="120"/>
      <c r="E233" s="120"/>
      <c r="F233" s="121"/>
      <c r="G233" s="29" t="s">
        <v>2</v>
      </c>
      <c r="H233" s="33" t="s">
        <v>0</v>
      </c>
      <c r="I233" s="28">
        <v>200</v>
      </c>
      <c r="J233" s="67">
        <v>60000</v>
      </c>
    </row>
    <row r="234" spans="1:10" ht="27.6" x14ac:dyDescent="0.25">
      <c r="A234" s="8"/>
      <c r="B234" s="159"/>
      <c r="C234" s="159"/>
      <c r="D234" s="159"/>
      <c r="E234" s="159"/>
      <c r="F234" s="160"/>
      <c r="G234" s="161" t="s">
        <v>382</v>
      </c>
      <c r="H234" s="162" t="s">
        <v>383</v>
      </c>
      <c r="I234" s="28"/>
      <c r="J234" s="67">
        <f>SUM(J235)</f>
        <v>40000</v>
      </c>
    </row>
    <row r="235" spans="1:10" ht="27.6" x14ac:dyDescent="0.25">
      <c r="A235" s="8"/>
      <c r="B235" s="159"/>
      <c r="C235" s="159"/>
      <c r="D235" s="159"/>
      <c r="E235" s="159"/>
      <c r="F235" s="160"/>
      <c r="G235" s="122" t="s">
        <v>384</v>
      </c>
      <c r="H235" s="123" t="s">
        <v>385</v>
      </c>
      <c r="I235" s="28" t="s">
        <v>0</v>
      </c>
      <c r="J235" s="67">
        <f>SUM(J236:J237)</f>
        <v>40000</v>
      </c>
    </row>
    <row r="236" spans="1:10" ht="27.6" x14ac:dyDescent="0.25">
      <c r="A236" s="8"/>
      <c r="B236" s="159"/>
      <c r="C236" s="159"/>
      <c r="D236" s="159"/>
      <c r="E236" s="159"/>
      <c r="F236" s="160"/>
      <c r="G236" s="23" t="s">
        <v>2</v>
      </c>
      <c r="H236" s="34" t="s">
        <v>0</v>
      </c>
      <c r="I236" s="28">
        <v>200</v>
      </c>
      <c r="J236" s="67">
        <v>10000</v>
      </c>
    </row>
    <row r="237" spans="1:10" ht="27.6" x14ac:dyDescent="0.25">
      <c r="A237" s="8"/>
      <c r="B237" s="159"/>
      <c r="C237" s="159"/>
      <c r="D237" s="159"/>
      <c r="E237" s="159"/>
      <c r="F237" s="160"/>
      <c r="G237" s="29" t="s">
        <v>4</v>
      </c>
      <c r="H237" s="33"/>
      <c r="I237" s="28">
        <v>600</v>
      </c>
      <c r="J237" s="67">
        <v>30000</v>
      </c>
    </row>
    <row r="238" spans="1:10" ht="51" customHeight="1" x14ac:dyDescent="0.25">
      <c r="A238" s="8"/>
      <c r="B238" s="31"/>
      <c r="C238" s="31"/>
      <c r="D238" s="31"/>
      <c r="E238" s="31"/>
      <c r="F238" s="32"/>
      <c r="G238" s="52" t="s">
        <v>344</v>
      </c>
      <c r="H238" s="70" t="s">
        <v>319</v>
      </c>
      <c r="I238" s="56"/>
      <c r="J238" s="67">
        <f>SUM(J239:J239)</f>
        <v>4157206</v>
      </c>
    </row>
    <row r="239" spans="1:10" ht="21.75" customHeight="1" x14ac:dyDescent="0.25">
      <c r="A239" s="8"/>
      <c r="B239" s="31"/>
      <c r="C239" s="31"/>
      <c r="D239" s="31"/>
      <c r="E239" s="31"/>
      <c r="F239" s="32"/>
      <c r="G239" s="52" t="s">
        <v>285</v>
      </c>
      <c r="H239" s="70" t="s">
        <v>286</v>
      </c>
      <c r="I239" s="56"/>
      <c r="J239" s="67">
        <f>SUM(J240+J242)</f>
        <v>4157206</v>
      </c>
    </row>
    <row r="240" spans="1:10" ht="27.6" x14ac:dyDescent="0.25">
      <c r="A240" s="8"/>
      <c r="B240" s="31"/>
      <c r="C240" s="31"/>
      <c r="D240" s="31"/>
      <c r="E240" s="31"/>
      <c r="F240" s="32"/>
      <c r="G240" s="29" t="s">
        <v>70</v>
      </c>
      <c r="H240" s="33" t="s">
        <v>287</v>
      </c>
      <c r="I240" s="28"/>
      <c r="J240" s="67">
        <f>SUM(J241:J241)</f>
        <v>3824000</v>
      </c>
    </row>
    <row r="241" spans="1:10" ht="35.25" customHeight="1" x14ac:dyDescent="0.25">
      <c r="A241" s="8"/>
      <c r="B241" s="31"/>
      <c r="C241" s="31"/>
      <c r="D241" s="31"/>
      <c r="E241" s="31"/>
      <c r="F241" s="32"/>
      <c r="G241" s="29" t="s">
        <v>4</v>
      </c>
      <c r="H241" s="33"/>
      <c r="I241" s="28">
        <v>600</v>
      </c>
      <c r="J241" s="67">
        <v>3824000</v>
      </c>
    </row>
    <row r="242" spans="1:10" ht="35.25" customHeight="1" x14ac:dyDescent="0.25">
      <c r="A242" s="8"/>
      <c r="B242" s="157"/>
      <c r="C242" s="157"/>
      <c r="D242" s="157"/>
      <c r="E242" s="157"/>
      <c r="F242" s="158"/>
      <c r="G242" s="29" t="s">
        <v>366</v>
      </c>
      <c r="H242" s="33" t="s">
        <v>381</v>
      </c>
      <c r="I242" s="28"/>
      <c r="J242" s="67">
        <f>SUM(J243:J243)</f>
        <v>333206</v>
      </c>
    </row>
    <row r="243" spans="1:10" ht="35.25" customHeight="1" x14ac:dyDescent="0.25">
      <c r="A243" s="8"/>
      <c r="B243" s="157"/>
      <c r="C243" s="157"/>
      <c r="D243" s="157"/>
      <c r="E243" s="157"/>
      <c r="F243" s="158"/>
      <c r="G243" s="29" t="s">
        <v>4</v>
      </c>
      <c r="H243" s="33"/>
      <c r="I243" s="28">
        <v>600</v>
      </c>
      <c r="J243" s="67">
        <v>333206</v>
      </c>
    </row>
    <row r="244" spans="1:10" ht="27.6" x14ac:dyDescent="0.25">
      <c r="A244" s="8"/>
      <c r="B244" s="31"/>
      <c r="C244" s="31"/>
      <c r="D244" s="31"/>
      <c r="E244" s="31"/>
      <c r="F244" s="32"/>
      <c r="G244" s="9" t="s">
        <v>63</v>
      </c>
      <c r="H244" s="124" t="s">
        <v>113</v>
      </c>
      <c r="I244" s="11" t="s">
        <v>0</v>
      </c>
      <c r="J244" s="12">
        <f>SUM(J245)</f>
        <v>1600000</v>
      </c>
    </row>
    <row r="245" spans="1:10" ht="41.4" x14ac:dyDescent="0.25">
      <c r="A245" s="8"/>
      <c r="B245" s="31"/>
      <c r="C245" s="31"/>
      <c r="D245" s="31"/>
      <c r="E245" s="31"/>
      <c r="F245" s="32"/>
      <c r="G245" s="13" t="s">
        <v>309</v>
      </c>
      <c r="H245" s="55" t="s">
        <v>169</v>
      </c>
      <c r="I245" s="56" t="s">
        <v>0</v>
      </c>
      <c r="J245" s="45">
        <f>SUM(J247)</f>
        <v>1600000</v>
      </c>
    </row>
    <row r="246" spans="1:10" ht="49.5" customHeight="1" x14ac:dyDescent="0.25">
      <c r="A246" s="8"/>
      <c r="B246" s="212" t="s">
        <v>20</v>
      </c>
      <c r="C246" s="212"/>
      <c r="D246" s="212"/>
      <c r="E246" s="212"/>
      <c r="F246" s="213"/>
      <c r="G246" s="44" t="s">
        <v>310</v>
      </c>
      <c r="H246" s="125" t="s">
        <v>170</v>
      </c>
      <c r="I246" s="15"/>
      <c r="J246" s="45">
        <f>SUM(J247)</f>
        <v>1600000</v>
      </c>
    </row>
    <row r="247" spans="1:10" ht="39.75" customHeight="1" x14ac:dyDescent="0.25">
      <c r="A247" s="8"/>
      <c r="B247" s="218" t="s">
        <v>19</v>
      </c>
      <c r="C247" s="218"/>
      <c r="D247" s="218"/>
      <c r="E247" s="218"/>
      <c r="F247" s="219"/>
      <c r="G247" s="46" t="s">
        <v>154</v>
      </c>
      <c r="H247" s="37" t="s">
        <v>171</v>
      </c>
      <c r="I247" s="28" t="s">
        <v>0</v>
      </c>
      <c r="J247" s="22">
        <f>SUM(J248)</f>
        <v>1600000</v>
      </c>
    </row>
    <row r="248" spans="1:10" ht="27.6" x14ac:dyDescent="0.25">
      <c r="A248" s="8"/>
      <c r="B248" s="17"/>
      <c r="C248" s="17"/>
      <c r="D248" s="17"/>
      <c r="E248" s="17"/>
      <c r="F248" s="18"/>
      <c r="G248" s="29" t="s">
        <v>4</v>
      </c>
      <c r="H248" s="85"/>
      <c r="I248" s="28">
        <v>600</v>
      </c>
      <c r="J248" s="22">
        <v>1600000</v>
      </c>
    </row>
    <row r="249" spans="1:10" ht="41.4" x14ac:dyDescent="0.25">
      <c r="A249" s="8"/>
      <c r="B249" s="220" t="s">
        <v>18</v>
      </c>
      <c r="C249" s="220"/>
      <c r="D249" s="220"/>
      <c r="E249" s="220"/>
      <c r="F249" s="221"/>
      <c r="G249" s="9" t="s">
        <v>64</v>
      </c>
      <c r="H249" s="126" t="s">
        <v>114</v>
      </c>
      <c r="I249" s="11" t="s">
        <v>0</v>
      </c>
      <c r="J249" s="12">
        <f>SUM(J250+J266)</f>
        <v>56159033</v>
      </c>
    </row>
    <row r="250" spans="1:10" ht="41.4" x14ac:dyDescent="0.25">
      <c r="A250" s="8"/>
      <c r="B250" s="216">
        <v>200</v>
      </c>
      <c r="C250" s="216"/>
      <c r="D250" s="216"/>
      <c r="E250" s="216"/>
      <c r="F250" s="217"/>
      <c r="G250" s="52" t="s">
        <v>152</v>
      </c>
      <c r="H250" s="89" t="s">
        <v>115</v>
      </c>
      <c r="I250" s="15" t="s">
        <v>0</v>
      </c>
      <c r="J250" s="16">
        <f>SUM(J251)</f>
        <v>48312928</v>
      </c>
    </row>
    <row r="251" spans="1:10" ht="51" customHeight="1" x14ac:dyDescent="0.25">
      <c r="A251" s="8"/>
      <c r="B251" s="212" t="s">
        <v>17</v>
      </c>
      <c r="C251" s="212"/>
      <c r="D251" s="212"/>
      <c r="E251" s="212"/>
      <c r="F251" s="213"/>
      <c r="G251" s="44" t="s">
        <v>313</v>
      </c>
      <c r="H251" s="75" t="s">
        <v>116</v>
      </c>
      <c r="I251" s="15"/>
      <c r="J251" s="45">
        <f>SUM(J254+J260+J264+J252+J256+J258+J262)</f>
        <v>48312928</v>
      </c>
    </row>
    <row r="252" spans="1:10" ht="20.25" customHeight="1" x14ac:dyDescent="0.25">
      <c r="A252" s="8"/>
      <c r="B252" s="199"/>
      <c r="C252" s="199"/>
      <c r="D252" s="199"/>
      <c r="E252" s="199"/>
      <c r="F252" s="200"/>
      <c r="G252" s="46" t="s">
        <v>423</v>
      </c>
      <c r="H252" s="194" t="s">
        <v>424</v>
      </c>
      <c r="I252" s="15"/>
      <c r="J252" s="22">
        <f>SUM(J253)</f>
        <v>1750112.47</v>
      </c>
    </row>
    <row r="253" spans="1:10" ht="31.5" customHeight="1" x14ac:dyDescent="0.25">
      <c r="A253" s="8"/>
      <c r="B253" s="199"/>
      <c r="C253" s="199"/>
      <c r="D253" s="199"/>
      <c r="E253" s="199"/>
      <c r="F253" s="200"/>
      <c r="G253" s="108" t="s">
        <v>2</v>
      </c>
      <c r="H253" s="109" t="s">
        <v>0</v>
      </c>
      <c r="I253" s="107">
        <v>200</v>
      </c>
      <c r="J253" s="22">
        <v>1750112.47</v>
      </c>
    </row>
    <row r="254" spans="1:10" x14ac:dyDescent="0.25">
      <c r="A254" s="8"/>
      <c r="B254" s="220" t="s">
        <v>16</v>
      </c>
      <c r="C254" s="220"/>
      <c r="D254" s="220"/>
      <c r="E254" s="220"/>
      <c r="F254" s="221"/>
      <c r="G254" s="26" t="s">
        <v>422</v>
      </c>
      <c r="H254" s="194" t="s">
        <v>117</v>
      </c>
      <c r="I254" s="28"/>
      <c r="J254" s="22">
        <f>SUM(J255)</f>
        <v>12863317</v>
      </c>
    </row>
    <row r="255" spans="1:10" x14ac:dyDescent="0.25">
      <c r="A255" s="8"/>
      <c r="B255" s="216">
        <v>800</v>
      </c>
      <c r="C255" s="216"/>
      <c r="D255" s="216"/>
      <c r="E255" s="216"/>
      <c r="F255" s="217"/>
      <c r="G255" s="29" t="s">
        <v>6</v>
      </c>
      <c r="H255" s="43" t="s">
        <v>0</v>
      </c>
      <c r="I255" s="28">
        <v>500</v>
      </c>
      <c r="J255" s="98">
        <v>12863317</v>
      </c>
    </row>
    <row r="256" spans="1:10" ht="33.75" customHeight="1" x14ac:dyDescent="0.25">
      <c r="A256" s="8"/>
      <c r="B256" s="197"/>
      <c r="C256" s="197"/>
      <c r="D256" s="197"/>
      <c r="E256" s="197"/>
      <c r="F256" s="198"/>
      <c r="G256" s="23" t="s">
        <v>425</v>
      </c>
      <c r="H256" s="34" t="s">
        <v>426</v>
      </c>
      <c r="I256" s="28"/>
      <c r="J256" s="22">
        <f>SUM(J257)</f>
        <v>3346550.64</v>
      </c>
    </row>
    <row r="257" spans="1:10" ht="27.6" x14ac:dyDescent="0.25">
      <c r="A257" s="8"/>
      <c r="B257" s="197"/>
      <c r="C257" s="197"/>
      <c r="D257" s="197"/>
      <c r="E257" s="197"/>
      <c r="F257" s="198"/>
      <c r="G257" s="108" t="s">
        <v>2</v>
      </c>
      <c r="H257" s="109" t="s">
        <v>0</v>
      </c>
      <c r="I257" s="107">
        <v>200</v>
      </c>
      <c r="J257" s="98">
        <v>3346550.64</v>
      </c>
    </row>
    <row r="258" spans="1:10" ht="51" customHeight="1" x14ac:dyDescent="0.25">
      <c r="A258" s="8"/>
      <c r="B258" s="206"/>
      <c r="C258" s="206"/>
      <c r="D258" s="206"/>
      <c r="E258" s="206"/>
      <c r="F258" s="207"/>
      <c r="G258" s="108" t="s">
        <v>427</v>
      </c>
      <c r="H258" s="109" t="s">
        <v>428</v>
      </c>
      <c r="I258" s="107"/>
      <c r="J258" s="22">
        <f>SUM(J259)</f>
        <v>255119.89</v>
      </c>
    </row>
    <row r="259" spans="1:10" ht="27.6" x14ac:dyDescent="0.25">
      <c r="A259" s="8"/>
      <c r="B259" s="206"/>
      <c r="C259" s="206"/>
      <c r="D259" s="206"/>
      <c r="E259" s="206"/>
      <c r="F259" s="207"/>
      <c r="G259" s="108" t="s">
        <v>2</v>
      </c>
      <c r="H259" s="109" t="s">
        <v>0</v>
      </c>
      <c r="I259" s="107">
        <v>200</v>
      </c>
      <c r="J259" s="98">
        <v>255119.89</v>
      </c>
    </row>
    <row r="260" spans="1:10" ht="18" customHeight="1" x14ac:dyDescent="0.25">
      <c r="A260" s="8"/>
      <c r="B260" s="31"/>
      <c r="C260" s="31"/>
      <c r="D260" s="31"/>
      <c r="E260" s="31"/>
      <c r="F260" s="32"/>
      <c r="G260" s="108" t="s">
        <v>377</v>
      </c>
      <c r="H260" s="109" t="s">
        <v>182</v>
      </c>
      <c r="I260" s="107"/>
      <c r="J260" s="22">
        <f>SUM(J261:J261)</f>
        <v>16027550</v>
      </c>
    </row>
    <row r="261" spans="1:10" ht="27.6" x14ac:dyDescent="0.25">
      <c r="A261" s="8"/>
      <c r="B261" s="31"/>
      <c r="C261" s="31"/>
      <c r="D261" s="31"/>
      <c r="E261" s="31"/>
      <c r="F261" s="32"/>
      <c r="G261" s="108" t="s">
        <v>2</v>
      </c>
      <c r="H261" s="109" t="s">
        <v>0</v>
      </c>
      <c r="I261" s="107">
        <v>200</v>
      </c>
      <c r="J261" s="22">
        <v>16027550</v>
      </c>
    </row>
    <row r="262" spans="1:10" ht="33" customHeight="1" x14ac:dyDescent="0.25">
      <c r="A262" s="8"/>
      <c r="B262" s="206"/>
      <c r="C262" s="206"/>
      <c r="D262" s="206"/>
      <c r="E262" s="206"/>
      <c r="F262" s="207"/>
      <c r="G262" s="108" t="s">
        <v>436</v>
      </c>
      <c r="H262" s="109" t="s">
        <v>437</v>
      </c>
      <c r="I262" s="107"/>
      <c r="J262" s="22">
        <f>SUM(J263)</f>
        <v>9223000</v>
      </c>
    </row>
    <row r="263" spans="1:10" ht="27.6" x14ac:dyDescent="0.25">
      <c r="A263" s="8"/>
      <c r="B263" s="206"/>
      <c r="C263" s="206"/>
      <c r="D263" s="206"/>
      <c r="E263" s="206"/>
      <c r="F263" s="207"/>
      <c r="G263" s="108" t="s">
        <v>2</v>
      </c>
      <c r="H263" s="109" t="s">
        <v>0</v>
      </c>
      <c r="I263" s="107">
        <v>200</v>
      </c>
      <c r="J263" s="22">
        <v>9223000</v>
      </c>
    </row>
    <row r="264" spans="1:10" ht="46.5" customHeight="1" x14ac:dyDescent="0.25">
      <c r="A264" s="8"/>
      <c r="B264" s="173"/>
      <c r="C264" s="173"/>
      <c r="D264" s="173"/>
      <c r="E264" s="173"/>
      <c r="F264" s="174"/>
      <c r="G264" s="108" t="s">
        <v>391</v>
      </c>
      <c r="H264" s="109" t="s">
        <v>421</v>
      </c>
      <c r="I264" s="107"/>
      <c r="J264" s="22">
        <f>SUM(J265:J265)</f>
        <v>4847278</v>
      </c>
    </row>
    <row r="265" spans="1:10" ht="27.6" x14ac:dyDescent="0.25">
      <c r="A265" s="8"/>
      <c r="B265" s="173"/>
      <c r="C265" s="173"/>
      <c r="D265" s="173"/>
      <c r="E265" s="173"/>
      <c r="F265" s="174"/>
      <c r="G265" s="108" t="s">
        <v>2</v>
      </c>
      <c r="H265" s="109" t="s">
        <v>0</v>
      </c>
      <c r="I265" s="107">
        <v>200</v>
      </c>
      <c r="J265" s="22">
        <v>4847278</v>
      </c>
    </row>
    <row r="266" spans="1:10" ht="55.2" x14ac:dyDescent="0.25">
      <c r="A266" s="8"/>
      <c r="B266" s="31"/>
      <c r="C266" s="31"/>
      <c r="D266" s="31"/>
      <c r="E266" s="31"/>
      <c r="F266" s="32"/>
      <c r="G266" s="103" t="s">
        <v>153</v>
      </c>
      <c r="H266" s="104" t="s">
        <v>118</v>
      </c>
      <c r="I266" s="105" t="s">
        <v>0</v>
      </c>
      <c r="J266" s="97">
        <f>SUM(J267)</f>
        <v>7846105</v>
      </c>
    </row>
    <row r="267" spans="1:10" ht="28.5" customHeight="1" x14ac:dyDescent="0.25">
      <c r="A267" s="8"/>
      <c r="B267" s="31"/>
      <c r="C267" s="31"/>
      <c r="D267" s="31"/>
      <c r="E267" s="31"/>
      <c r="F267" s="32"/>
      <c r="G267" s="103" t="s">
        <v>314</v>
      </c>
      <c r="H267" s="104" t="s">
        <v>330</v>
      </c>
      <c r="I267" s="105"/>
      <c r="J267" s="97">
        <f>SUM(J270+J268)</f>
        <v>7846105</v>
      </c>
    </row>
    <row r="268" spans="1:10" ht="63" customHeight="1" x14ac:dyDescent="0.25">
      <c r="A268" s="8"/>
      <c r="B268" s="220" t="s">
        <v>15</v>
      </c>
      <c r="C268" s="220"/>
      <c r="D268" s="220"/>
      <c r="E268" s="220"/>
      <c r="F268" s="221"/>
      <c r="G268" s="116" t="s">
        <v>365</v>
      </c>
      <c r="H268" s="127" t="s">
        <v>331</v>
      </c>
      <c r="I268" s="107"/>
      <c r="J268" s="98">
        <f>SUM(J269)</f>
        <v>5700000</v>
      </c>
    </row>
    <row r="269" spans="1:10" ht="27.6" x14ac:dyDescent="0.25">
      <c r="A269" s="8"/>
      <c r="B269" s="220">
        <v>200</v>
      </c>
      <c r="C269" s="220"/>
      <c r="D269" s="220"/>
      <c r="E269" s="220"/>
      <c r="F269" s="221"/>
      <c r="G269" s="108" t="s">
        <v>2</v>
      </c>
      <c r="H269" s="109" t="s">
        <v>0</v>
      </c>
      <c r="I269" s="107">
        <v>200</v>
      </c>
      <c r="J269" s="98">
        <v>5700000</v>
      </c>
    </row>
    <row r="270" spans="1:10" ht="62.25" customHeight="1" x14ac:dyDescent="0.25">
      <c r="A270" s="8"/>
      <c r="B270" s="31"/>
      <c r="C270" s="31"/>
      <c r="D270" s="31"/>
      <c r="E270" s="31"/>
      <c r="F270" s="32"/>
      <c r="G270" s="116" t="s">
        <v>376</v>
      </c>
      <c r="H270" s="127" t="s">
        <v>315</v>
      </c>
      <c r="I270" s="107" t="s">
        <v>0</v>
      </c>
      <c r="J270" s="98">
        <f>SUM(J271)</f>
        <v>2146105</v>
      </c>
    </row>
    <row r="271" spans="1:10" x14ac:dyDescent="0.25">
      <c r="A271" s="8"/>
      <c r="B271" s="31"/>
      <c r="C271" s="31"/>
      <c r="D271" s="31"/>
      <c r="E271" s="31"/>
      <c r="F271" s="32"/>
      <c r="G271" s="139" t="s">
        <v>5</v>
      </c>
      <c r="H271" s="167"/>
      <c r="I271" s="140">
        <v>300</v>
      </c>
      <c r="J271" s="22">
        <v>2146105</v>
      </c>
    </row>
    <row r="272" spans="1:10" ht="27.6" x14ac:dyDescent="0.25">
      <c r="A272" s="8"/>
      <c r="B272" s="210" t="s">
        <v>14</v>
      </c>
      <c r="C272" s="210"/>
      <c r="D272" s="210"/>
      <c r="E272" s="210"/>
      <c r="F272" s="211"/>
      <c r="G272" s="9" t="s">
        <v>65</v>
      </c>
      <c r="H272" s="128" t="s">
        <v>119</v>
      </c>
      <c r="I272" s="11" t="s">
        <v>0</v>
      </c>
      <c r="J272" s="12">
        <f>SUM(J273)</f>
        <v>1092106</v>
      </c>
    </row>
    <row r="273" spans="1:10" ht="41.4" x14ac:dyDescent="0.25">
      <c r="A273" s="8"/>
      <c r="B273" s="216">
        <v>500</v>
      </c>
      <c r="C273" s="216"/>
      <c r="D273" s="216"/>
      <c r="E273" s="216"/>
      <c r="F273" s="217"/>
      <c r="G273" s="52" t="s">
        <v>348</v>
      </c>
      <c r="H273" s="19" t="s">
        <v>120</v>
      </c>
      <c r="I273" s="56" t="s">
        <v>0</v>
      </c>
      <c r="J273" s="45">
        <f>SUM(J280+J274+J277+J283)</f>
        <v>1092106</v>
      </c>
    </row>
    <row r="274" spans="1:10" ht="15" customHeight="1" x14ac:dyDescent="0.25">
      <c r="A274" s="8"/>
      <c r="B274" s="183"/>
      <c r="C274" s="183"/>
      <c r="D274" s="183"/>
      <c r="E274" s="183"/>
      <c r="F274" s="184"/>
      <c r="G274" s="129" t="s">
        <v>410</v>
      </c>
      <c r="H274" s="191" t="s">
        <v>411</v>
      </c>
      <c r="I274" s="131"/>
      <c r="J274" s="98">
        <f>SUM(J275)</f>
        <v>30000</v>
      </c>
    </row>
    <row r="275" spans="1:10" ht="36.75" customHeight="1" x14ac:dyDescent="0.25">
      <c r="A275" s="8"/>
      <c r="B275" s="183"/>
      <c r="C275" s="183"/>
      <c r="D275" s="183"/>
      <c r="E275" s="183"/>
      <c r="F275" s="184"/>
      <c r="G275" s="29" t="s">
        <v>412</v>
      </c>
      <c r="H275" s="192" t="s">
        <v>413</v>
      </c>
      <c r="I275" s="131"/>
      <c r="J275" s="98">
        <f>SUM(J276)</f>
        <v>30000</v>
      </c>
    </row>
    <row r="276" spans="1:10" x14ac:dyDescent="0.25">
      <c r="A276" s="8"/>
      <c r="B276" s="183"/>
      <c r="C276" s="183"/>
      <c r="D276" s="183"/>
      <c r="E276" s="183"/>
      <c r="F276" s="184"/>
      <c r="G276" s="108" t="s">
        <v>1</v>
      </c>
      <c r="H276" s="117"/>
      <c r="I276" s="107">
        <v>800</v>
      </c>
      <c r="J276" s="22">
        <v>30000</v>
      </c>
    </row>
    <row r="277" spans="1:10" ht="53.25" customHeight="1" x14ac:dyDescent="0.25">
      <c r="A277" s="8"/>
      <c r="B277" s="183"/>
      <c r="C277" s="183"/>
      <c r="D277" s="183"/>
      <c r="E277" s="183"/>
      <c r="F277" s="184"/>
      <c r="G277" s="129" t="s">
        <v>414</v>
      </c>
      <c r="H277" s="191" t="s">
        <v>415</v>
      </c>
      <c r="I277" s="131"/>
      <c r="J277" s="98">
        <f>SUM(J278)</f>
        <v>60000</v>
      </c>
    </row>
    <row r="278" spans="1:10" ht="20.25" customHeight="1" x14ac:dyDescent="0.25">
      <c r="A278" s="8"/>
      <c r="B278" s="183"/>
      <c r="C278" s="183"/>
      <c r="D278" s="183"/>
      <c r="E278" s="183"/>
      <c r="F278" s="184"/>
      <c r="G278" s="29" t="s">
        <v>416</v>
      </c>
      <c r="H278" s="193" t="s">
        <v>417</v>
      </c>
      <c r="I278" s="78"/>
      <c r="J278" s="98">
        <f>SUM(J279)</f>
        <v>60000</v>
      </c>
    </row>
    <row r="279" spans="1:10" ht="27.6" x14ac:dyDescent="0.25">
      <c r="A279" s="8"/>
      <c r="B279" s="183"/>
      <c r="C279" s="183"/>
      <c r="D279" s="183"/>
      <c r="E279" s="183"/>
      <c r="F279" s="184"/>
      <c r="G279" s="108" t="s">
        <v>2</v>
      </c>
      <c r="H279" s="109" t="s">
        <v>0</v>
      </c>
      <c r="I279" s="107">
        <v>200</v>
      </c>
      <c r="J279" s="22">
        <v>60000</v>
      </c>
    </row>
    <row r="280" spans="1:10" ht="49.5" customHeight="1" x14ac:dyDescent="0.25">
      <c r="A280" s="8"/>
      <c r="B280" s="31"/>
      <c r="C280" s="31"/>
      <c r="D280" s="31"/>
      <c r="E280" s="31"/>
      <c r="F280" s="32"/>
      <c r="G280" s="129" t="s">
        <v>311</v>
      </c>
      <c r="H280" s="130" t="s">
        <v>312</v>
      </c>
      <c r="I280" s="131"/>
      <c r="J280" s="22">
        <f t="shared" ref="J280" si="8">SUM(J281)</f>
        <v>208632</v>
      </c>
    </row>
    <row r="281" spans="1:10" ht="35.25" customHeight="1" x14ac:dyDescent="0.25">
      <c r="A281" s="8"/>
      <c r="B281" s="31"/>
      <c r="C281" s="31"/>
      <c r="D281" s="31"/>
      <c r="E281" s="31"/>
      <c r="F281" s="32"/>
      <c r="G281" s="29" t="s">
        <v>378</v>
      </c>
      <c r="H281" s="51" t="s">
        <v>325</v>
      </c>
      <c r="I281" s="28"/>
      <c r="J281" s="22">
        <f>SUM(J282)</f>
        <v>208632</v>
      </c>
    </row>
    <row r="282" spans="1:10" ht="27.6" x14ac:dyDescent="0.25">
      <c r="A282" s="8"/>
      <c r="B282" s="31"/>
      <c r="C282" s="31"/>
      <c r="D282" s="31"/>
      <c r="E282" s="31"/>
      <c r="F282" s="32"/>
      <c r="G282" s="29" t="s">
        <v>2</v>
      </c>
      <c r="H282" s="51"/>
      <c r="I282" s="28">
        <v>200</v>
      </c>
      <c r="J282" s="22">
        <v>208632</v>
      </c>
    </row>
    <row r="283" spans="1:10" ht="33.75" customHeight="1" x14ac:dyDescent="0.25">
      <c r="A283" s="8"/>
      <c r="B283" s="208"/>
      <c r="C283" s="208"/>
      <c r="D283" s="208"/>
      <c r="E283" s="208"/>
      <c r="F283" s="209"/>
      <c r="G283" s="29" t="s">
        <v>441</v>
      </c>
      <c r="H283" s="51" t="s">
        <v>442</v>
      </c>
      <c r="I283" s="28"/>
      <c r="J283" s="22">
        <f>SUM(J284)</f>
        <v>793474</v>
      </c>
    </row>
    <row r="284" spans="1:10" ht="31.5" customHeight="1" x14ac:dyDescent="0.25">
      <c r="A284" s="8"/>
      <c r="B284" s="208"/>
      <c r="C284" s="208"/>
      <c r="D284" s="208"/>
      <c r="E284" s="208"/>
      <c r="F284" s="209"/>
      <c r="G284" s="29" t="s">
        <v>443</v>
      </c>
      <c r="H284" s="51" t="s">
        <v>444</v>
      </c>
      <c r="I284" s="28"/>
      <c r="J284" s="22">
        <f>SUM(J285)</f>
        <v>793474</v>
      </c>
    </row>
    <row r="285" spans="1:10" ht="27.6" x14ac:dyDescent="0.25">
      <c r="A285" s="8"/>
      <c r="B285" s="208"/>
      <c r="C285" s="208"/>
      <c r="D285" s="208"/>
      <c r="E285" s="208"/>
      <c r="F285" s="209"/>
      <c r="G285" s="29" t="s">
        <v>2</v>
      </c>
      <c r="H285" s="51"/>
      <c r="I285" s="28">
        <v>200</v>
      </c>
      <c r="J285" s="22">
        <v>793474</v>
      </c>
    </row>
    <row r="286" spans="1:10" ht="30" customHeight="1" x14ac:dyDescent="0.25">
      <c r="A286" s="8"/>
      <c r="B286" s="31"/>
      <c r="C286" s="31"/>
      <c r="D286" s="31"/>
      <c r="E286" s="31"/>
      <c r="F286" s="32"/>
      <c r="G286" s="9" t="s">
        <v>167</v>
      </c>
      <c r="H286" s="132" t="s">
        <v>121</v>
      </c>
      <c r="I286" s="11" t="s">
        <v>0</v>
      </c>
      <c r="J286" s="12">
        <f t="shared" ref="J286:J289" si="9">SUM(J287)</f>
        <v>100000</v>
      </c>
    </row>
    <row r="287" spans="1:10" ht="38.25" customHeight="1" x14ac:dyDescent="0.25">
      <c r="A287" s="8"/>
      <c r="B287" s="31"/>
      <c r="C287" s="31"/>
      <c r="D287" s="31"/>
      <c r="E287" s="31"/>
      <c r="F287" s="32"/>
      <c r="G287" s="54" t="s">
        <v>316</v>
      </c>
      <c r="H287" s="93" t="s">
        <v>122</v>
      </c>
      <c r="I287" s="133"/>
      <c r="J287" s="16">
        <f>SUM(J288)</f>
        <v>100000</v>
      </c>
    </row>
    <row r="288" spans="1:10" ht="33" customHeight="1" x14ac:dyDescent="0.25">
      <c r="A288" s="8"/>
      <c r="B288" s="212" t="s">
        <v>13</v>
      </c>
      <c r="C288" s="212"/>
      <c r="D288" s="212"/>
      <c r="E288" s="212"/>
      <c r="F288" s="213"/>
      <c r="G288" s="54" t="s">
        <v>333</v>
      </c>
      <c r="H288" s="93" t="s">
        <v>123</v>
      </c>
      <c r="I288" s="133"/>
      <c r="J288" s="45">
        <f t="shared" si="9"/>
        <v>100000</v>
      </c>
    </row>
    <row r="289" spans="1:10" ht="27.6" x14ac:dyDescent="0.25">
      <c r="A289" s="8"/>
      <c r="B289" s="73"/>
      <c r="C289" s="73"/>
      <c r="D289" s="73"/>
      <c r="E289" s="73"/>
      <c r="F289" s="74"/>
      <c r="G289" s="122" t="s">
        <v>125</v>
      </c>
      <c r="H289" s="134" t="s">
        <v>124</v>
      </c>
      <c r="I289" s="15" t="s">
        <v>0</v>
      </c>
      <c r="J289" s="22">
        <f t="shared" si="9"/>
        <v>100000</v>
      </c>
    </row>
    <row r="290" spans="1:10" ht="27.6" x14ac:dyDescent="0.25">
      <c r="A290" s="8"/>
      <c r="B290" s="73"/>
      <c r="C290" s="73"/>
      <c r="D290" s="73"/>
      <c r="E290" s="73"/>
      <c r="F290" s="74"/>
      <c r="G290" s="29" t="s">
        <v>2</v>
      </c>
      <c r="H290" s="134"/>
      <c r="I290" s="28">
        <v>200</v>
      </c>
      <c r="J290" s="22">
        <v>100000</v>
      </c>
    </row>
    <row r="291" spans="1:10" ht="57.75" customHeight="1" x14ac:dyDescent="0.25">
      <c r="A291" s="8"/>
      <c r="B291" s="73"/>
      <c r="C291" s="73"/>
      <c r="D291" s="73"/>
      <c r="E291" s="73"/>
      <c r="F291" s="74"/>
      <c r="G291" s="9" t="s">
        <v>250</v>
      </c>
      <c r="H291" s="135" t="s">
        <v>251</v>
      </c>
      <c r="I291" s="11"/>
      <c r="J291" s="12">
        <f>SUM(J292:J292)</f>
        <v>3629110</v>
      </c>
    </row>
    <row r="292" spans="1:10" ht="49.5" customHeight="1" x14ac:dyDescent="0.25">
      <c r="A292" s="8"/>
      <c r="B292" s="73"/>
      <c r="C292" s="73"/>
      <c r="D292" s="73"/>
      <c r="E292" s="73"/>
      <c r="F292" s="74"/>
      <c r="G292" s="52" t="s">
        <v>254</v>
      </c>
      <c r="H292" s="19" t="s">
        <v>252</v>
      </c>
      <c r="I292" s="28"/>
      <c r="J292" s="22">
        <f>SUM(J293+J298+J305)</f>
        <v>3629110</v>
      </c>
    </row>
    <row r="293" spans="1:10" ht="35.25" customHeight="1" x14ac:dyDescent="0.25">
      <c r="A293" s="8"/>
      <c r="B293" s="73"/>
      <c r="C293" s="73"/>
      <c r="D293" s="73"/>
      <c r="E293" s="73"/>
      <c r="F293" s="74"/>
      <c r="G293" s="44" t="s">
        <v>255</v>
      </c>
      <c r="H293" s="19" t="s">
        <v>253</v>
      </c>
      <c r="I293" s="28"/>
      <c r="J293" s="16">
        <f>SUM(J294+J296)</f>
        <v>2370000</v>
      </c>
    </row>
    <row r="294" spans="1:10" ht="51.75" customHeight="1" x14ac:dyDescent="0.25">
      <c r="A294" s="8"/>
      <c r="B294" s="73"/>
      <c r="C294" s="73"/>
      <c r="D294" s="73"/>
      <c r="E294" s="73"/>
      <c r="F294" s="74"/>
      <c r="G294" s="170" t="s">
        <v>341</v>
      </c>
      <c r="H294" s="21" t="s">
        <v>256</v>
      </c>
      <c r="I294" s="28" t="s">
        <v>0</v>
      </c>
      <c r="J294" s="22">
        <f>SUM(J295:J295)</f>
        <v>2025000</v>
      </c>
    </row>
    <row r="295" spans="1:10" ht="27.6" x14ac:dyDescent="0.25">
      <c r="A295" s="8"/>
      <c r="B295" s="73"/>
      <c r="C295" s="73"/>
      <c r="D295" s="73"/>
      <c r="E295" s="73"/>
      <c r="F295" s="74"/>
      <c r="G295" s="23" t="s">
        <v>2</v>
      </c>
      <c r="H295" s="34" t="s">
        <v>0</v>
      </c>
      <c r="I295" s="28">
        <v>200</v>
      </c>
      <c r="J295" s="22">
        <v>2025000</v>
      </c>
    </row>
    <row r="296" spans="1:10" ht="33.75" customHeight="1" x14ac:dyDescent="0.25">
      <c r="A296" s="8"/>
      <c r="B296" s="73"/>
      <c r="C296" s="73"/>
      <c r="D296" s="73"/>
      <c r="E296" s="73"/>
      <c r="F296" s="74"/>
      <c r="G296" s="23" t="s">
        <v>351</v>
      </c>
      <c r="H296" s="34" t="s">
        <v>352</v>
      </c>
      <c r="I296" s="28"/>
      <c r="J296" s="22">
        <f>SUM(J297:J297)</f>
        <v>345000</v>
      </c>
    </row>
    <row r="297" spans="1:10" ht="27.6" x14ac:dyDescent="0.25">
      <c r="A297" s="8"/>
      <c r="B297" s="73"/>
      <c r="C297" s="73"/>
      <c r="D297" s="73"/>
      <c r="E297" s="73"/>
      <c r="F297" s="74"/>
      <c r="G297" s="23" t="s">
        <v>2</v>
      </c>
      <c r="H297" s="34" t="s">
        <v>0</v>
      </c>
      <c r="I297" s="28">
        <v>200</v>
      </c>
      <c r="J297" s="22">
        <v>345000</v>
      </c>
    </row>
    <row r="298" spans="1:10" ht="36" customHeight="1" x14ac:dyDescent="0.25">
      <c r="A298" s="8"/>
      <c r="B298" s="73"/>
      <c r="C298" s="73"/>
      <c r="D298" s="73"/>
      <c r="E298" s="73"/>
      <c r="F298" s="74"/>
      <c r="G298" s="52" t="s">
        <v>258</v>
      </c>
      <c r="H298" s="70" t="s">
        <v>257</v>
      </c>
      <c r="I298" s="56"/>
      <c r="J298" s="45">
        <f>SUM(J299+J302+J303)</f>
        <v>630000</v>
      </c>
    </row>
    <row r="299" spans="1:10" ht="50.25" customHeight="1" x14ac:dyDescent="0.25">
      <c r="A299" s="8"/>
      <c r="B299" s="73"/>
      <c r="C299" s="73"/>
      <c r="D299" s="73"/>
      <c r="E299" s="73"/>
      <c r="F299" s="74"/>
      <c r="G299" s="29" t="s">
        <v>345</v>
      </c>
      <c r="H299" s="33" t="s">
        <v>288</v>
      </c>
      <c r="I299" s="28"/>
      <c r="J299" s="45">
        <f>SUM(J300)</f>
        <v>300000</v>
      </c>
    </row>
    <row r="300" spans="1:10" ht="27.6" x14ac:dyDescent="0.25">
      <c r="A300" s="8"/>
      <c r="B300" s="73"/>
      <c r="C300" s="73"/>
      <c r="D300" s="73"/>
      <c r="E300" s="73"/>
      <c r="F300" s="74"/>
      <c r="G300" s="29" t="s">
        <v>2</v>
      </c>
      <c r="H300" s="33"/>
      <c r="I300" s="28">
        <v>200</v>
      </c>
      <c r="J300" s="22">
        <v>300000</v>
      </c>
    </row>
    <row r="301" spans="1:10" ht="27.6" x14ac:dyDescent="0.25">
      <c r="A301" s="8"/>
      <c r="B301" s="73"/>
      <c r="C301" s="73"/>
      <c r="D301" s="73"/>
      <c r="E301" s="73"/>
      <c r="F301" s="74"/>
      <c r="G301" s="29" t="s">
        <v>335</v>
      </c>
      <c r="H301" s="33" t="s">
        <v>336</v>
      </c>
      <c r="I301" s="28"/>
      <c r="J301" s="22">
        <f>SUM(J302)</f>
        <v>280000</v>
      </c>
    </row>
    <row r="302" spans="1:10" ht="27.6" x14ac:dyDescent="0.25">
      <c r="A302" s="8"/>
      <c r="B302" s="73"/>
      <c r="C302" s="73"/>
      <c r="D302" s="73"/>
      <c r="E302" s="73"/>
      <c r="F302" s="74"/>
      <c r="G302" s="29" t="s">
        <v>2</v>
      </c>
      <c r="H302" s="33"/>
      <c r="I302" s="28">
        <v>200</v>
      </c>
      <c r="J302" s="22">
        <v>280000</v>
      </c>
    </row>
    <row r="303" spans="1:10" ht="27.6" x14ac:dyDescent="0.25">
      <c r="A303" s="8"/>
      <c r="B303" s="179"/>
      <c r="C303" s="179"/>
      <c r="D303" s="179"/>
      <c r="E303" s="179"/>
      <c r="F303" s="180"/>
      <c r="G303" s="29" t="s">
        <v>399</v>
      </c>
      <c r="H303" s="33" t="s">
        <v>398</v>
      </c>
      <c r="I303" s="28"/>
      <c r="J303" s="22">
        <f>SUM(J304)</f>
        <v>50000</v>
      </c>
    </row>
    <row r="304" spans="1:10" ht="27.6" x14ac:dyDescent="0.25">
      <c r="A304" s="8"/>
      <c r="B304" s="179"/>
      <c r="C304" s="179"/>
      <c r="D304" s="179"/>
      <c r="E304" s="179"/>
      <c r="F304" s="180"/>
      <c r="G304" s="29" t="s">
        <v>2</v>
      </c>
      <c r="H304" s="33"/>
      <c r="I304" s="28">
        <v>200</v>
      </c>
      <c r="J304" s="22">
        <v>50000</v>
      </c>
    </row>
    <row r="305" spans="1:10" ht="35.25" customHeight="1" x14ac:dyDescent="0.25">
      <c r="A305" s="8"/>
      <c r="B305" s="73"/>
      <c r="C305" s="73"/>
      <c r="D305" s="73"/>
      <c r="E305" s="73"/>
      <c r="F305" s="74"/>
      <c r="G305" s="52" t="s">
        <v>339</v>
      </c>
      <c r="H305" s="136" t="s">
        <v>342</v>
      </c>
      <c r="I305" s="56"/>
      <c r="J305" s="22">
        <f t="shared" ref="J305:J306" si="10">SUM(J306)</f>
        <v>629110</v>
      </c>
    </row>
    <row r="306" spans="1:10" ht="27.6" x14ac:dyDescent="0.25">
      <c r="A306" s="8"/>
      <c r="B306" s="73"/>
      <c r="C306" s="73"/>
      <c r="D306" s="73"/>
      <c r="E306" s="73"/>
      <c r="F306" s="74"/>
      <c r="G306" s="29" t="s">
        <v>340</v>
      </c>
      <c r="H306" s="51" t="s">
        <v>343</v>
      </c>
      <c r="I306" s="28"/>
      <c r="J306" s="22">
        <f t="shared" si="10"/>
        <v>629110</v>
      </c>
    </row>
    <row r="307" spans="1:10" ht="27.6" x14ac:dyDescent="0.25">
      <c r="A307" s="8"/>
      <c r="B307" s="73"/>
      <c r="C307" s="73"/>
      <c r="D307" s="73"/>
      <c r="E307" s="73"/>
      <c r="F307" s="74"/>
      <c r="G307" s="29" t="s">
        <v>2</v>
      </c>
      <c r="H307" s="51"/>
      <c r="I307" s="28">
        <v>200</v>
      </c>
      <c r="J307" s="22">
        <v>629110</v>
      </c>
    </row>
    <row r="308" spans="1:10" ht="41.4" x14ac:dyDescent="0.25">
      <c r="A308" s="8"/>
      <c r="B308" s="218" t="s">
        <v>12</v>
      </c>
      <c r="C308" s="218"/>
      <c r="D308" s="218"/>
      <c r="E308" s="218"/>
      <c r="F308" s="219"/>
      <c r="G308" s="9" t="s">
        <v>66</v>
      </c>
      <c r="H308" s="128" t="s">
        <v>126</v>
      </c>
      <c r="I308" s="11" t="s">
        <v>0</v>
      </c>
      <c r="J308" s="12">
        <f>SUM(J309+J313)</f>
        <v>2541000</v>
      </c>
    </row>
    <row r="309" spans="1:10" ht="48.75" customHeight="1" x14ac:dyDescent="0.25">
      <c r="A309" s="8"/>
      <c r="B309" s="17"/>
      <c r="C309" s="17"/>
      <c r="D309" s="17"/>
      <c r="E309" s="17"/>
      <c r="F309" s="18"/>
      <c r="G309" s="44" t="s">
        <v>291</v>
      </c>
      <c r="H309" s="55" t="s">
        <v>127</v>
      </c>
      <c r="I309" s="56" t="s">
        <v>0</v>
      </c>
      <c r="J309" s="45">
        <f>SUM(J310)</f>
        <v>197000</v>
      </c>
    </row>
    <row r="310" spans="1:10" ht="33" customHeight="1" x14ac:dyDescent="0.25">
      <c r="A310" s="8"/>
      <c r="B310" s="212" t="s">
        <v>11</v>
      </c>
      <c r="C310" s="212"/>
      <c r="D310" s="212"/>
      <c r="E310" s="212"/>
      <c r="F310" s="213"/>
      <c r="G310" s="44" t="s">
        <v>292</v>
      </c>
      <c r="H310" s="19" t="s">
        <v>293</v>
      </c>
      <c r="I310" s="15"/>
      <c r="J310" s="22">
        <f>SUM(J311)</f>
        <v>197000</v>
      </c>
    </row>
    <row r="311" spans="1:10" ht="48" customHeight="1" x14ac:dyDescent="0.25">
      <c r="A311" s="8"/>
      <c r="B311" s="218" t="s">
        <v>10</v>
      </c>
      <c r="C311" s="218"/>
      <c r="D311" s="218"/>
      <c r="E311" s="218"/>
      <c r="F311" s="219"/>
      <c r="G311" s="20" t="s">
        <v>294</v>
      </c>
      <c r="H311" s="21" t="s">
        <v>295</v>
      </c>
      <c r="I311" s="28"/>
      <c r="J311" s="22">
        <f>SUM(J312)</f>
        <v>197000</v>
      </c>
    </row>
    <row r="312" spans="1:10" x14ac:dyDescent="0.25">
      <c r="A312" s="8"/>
      <c r="B312" s="17"/>
      <c r="C312" s="17"/>
      <c r="D312" s="17"/>
      <c r="E312" s="17"/>
      <c r="F312" s="18"/>
      <c r="G312" s="29" t="s">
        <v>6</v>
      </c>
      <c r="H312" s="21"/>
      <c r="I312" s="28">
        <v>500</v>
      </c>
      <c r="J312" s="22">
        <v>197000</v>
      </c>
    </row>
    <row r="313" spans="1:10" ht="49.5" customHeight="1" x14ac:dyDescent="0.25">
      <c r="A313" s="8"/>
      <c r="B313" s="17"/>
      <c r="C313" s="17"/>
      <c r="D313" s="17"/>
      <c r="E313" s="17"/>
      <c r="F313" s="18"/>
      <c r="G313" s="44" t="s">
        <v>296</v>
      </c>
      <c r="H313" s="19" t="s">
        <v>128</v>
      </c>
      <c r="I313" s="56"/>
      <c r="J313" s="45">
        <f>SUM(J314+J317)</f>
        <v>2344000</v>
      </c>
    </row>
    <row r="314" spans="1:10" ht="35.25" customHeight="1" x14ac:dyDescent="0.25">
      <c r="A314" s="8"/>
      <c r="B314" s="17"/>
      <c r="C314" s="17"/>
      <c r="D314" s="17"/>
      <c r="E314" s="17"/>
      <c r="F314" s="18"/>
      <c r="G314" s="29" t="s">
        <v>297</v>
      </c>
      <c r="H314" s="33" t="s">
        <v>298</v>
      </c>
      <c r="I314" s="28"/>
      <c r="J314" s="45">
        <f>SUM(J315)</f>
        <v>2044000</v>
      </c>
    </row>
    <row r="315" spans="1:10" ht="52.5" customHeight="1" x14ac:dyDescent="0.25">
      <c r="A315" s="8"/>
      <c r="B315" s="17"/>
      <c r="C315" s="17"/>
      <c r="D315" s="17"/>
      <c r="E315" s="17"/>
      <c r="F315" s="18"/>
      <c r="G315" s="29" t="s">
        <v>299</v>
      </c>
      <c r="H315" s="21" t="s">
        <v>300</v>
      </c>
      <c r="I315" s="28"/>
      <c r="J315" s="22">
        <f>SUM(J316)</f>
        <v>2044000</v>
      </c>
    </row>
    <row r="316" spans="1:10" ht="34.5" customHeight="1" x14ac:dyDescent="0.25">
      <c r="A316" s="8"/>
      <c r="B316" s="17"/>
      <c r="C316" s="17"/>
      <c r="D316" s="17"/>
      <c r="E316" s="17"/>
      <c r="F316" s="18"/>
      <c r="G316" s="23" t="s">
        <v>2</v>
      </c>
      <c r="H316" s="34" t="s">
        <v>0</v>
      </c>
      <c r="I316" s="28">
        <v>200</v>
      </c>
      <c r="J316" s="22">
        <v>2044000</v>
      </c>
    </row>
    <row r="317" spans="1:10" ht="31.5" customHeight="1" x14ac:dyDescent="0.25">
      <c r="A317" s="8"/>
      <c r="B317" s="187"/>
      <c r="C317" s="187"/>
      <c r="D317" s="187"/>
      <c r="E317" s="187"/>
      <c r="F317" s="188"/>
      <c r="G317" s="23" t="s">
        <v>418</v>
      </c>
      <c r="H317" s="34" t="s">
        <v>419</v>
      </c>
      <c r="I317" s="28"/>
      <c r="J317" s="22">
        <f>SUM(J318)</f>
        <v>300000</v>
      </c>
    </row>
    <row r="318" spans="1:10" ht="34.5" customHeight="1" x14ac:dyDescent="0.25">
      <c r="A318" s="8"/>
      <c r="B318" s="187"/>
      <c r="C318" s="187"/>
      <c r="D318" s="187"/>
      <c r="E318" s="187"/>
      <c r="F318" s="188"/>
      <c r="G318" s="23" t="s">
        <v>2</v>
      </c>
      <c r="H318" s="34" t="s">
        <v>0</v>
      </c>
      <c r="I318" s="28">
        <v>200</v>
      </c>
      <c r="J318" s="22">
        <v>300000</v>
      </c>
    </row>
    <row r="319" spans="1:10" x14ac:dyDescent="0.25">
      <c r="A319" s="8"/>
      <c r="B319" s="31"/>
      <c r="C319" s="31"/>
      <c r="D319" s="31"/>
      <c r="E319" s="31"/>
      <c r="F319" s="32"/>
      <c r="G319" s="9" t="s">
        <v>8</v>
      </c>
      <c r="H319" s="137" t="s">
        <v>129</v>
      </c>
      <c r="I319" s="11" t="s">
        <v>0</v>
      </c>
      <c r="J319" s="12">
        <f>SUM(J320)</f>
        <v>60434434</v>
      </c>
    </row>
    <row r="320" spans="1:10" x14ac:dyDescent="0.25">
      <c r="A320" s="8"/>
      <c r="B320" s="31"/>
      <c r="C320" s="31"/>
      <c r="D320" s="31"/>
      <c r="E320" s="31"/>
      <c r="F320" s="32"/>
      <c r="G320" s="83" t="s">
        <v>8</v>
      </c>
      <c r="H320" s="138" t="s">
        <v>129</v>
      </c>
      <c r="I320" s="15" t="s">
        <v>0</v>
      </c>
      <c r="J320" s="45">
        <f>SUM(J324+J326+J328+J332+J343+J346+J321+J338+J334+J336+J340)</f>
        <v>60434434</v>
      </c>
    </row>
    <row r="321" spans="1:10" x14ac:dyDescent="0.25">
      <c r="A321" s="8"/>
      <c r="B321" s="212" t="s">
        <v>9</v>
      </c>
      <c r="C321" s="212"/>
      <c r="D321" s="212"/>
      <c r="E321" s="212"/>
      <c r="F321" s="213"/>
      <c r="G321" s="29" t="s">
        <v>72</v>
      </c>
      <c r="H321" s="85" t="s">
        <v>130</v>
      </c>
      <c r="I321" s="15"/>
      <c r="J321" s="22">
        <f>SUM(J322:J323)</f>
        <v>280000</v>
      </c>
    </row>
    <row r="322" spans="1:10" ht="27.6" x14ac:dyDescent="0.25">
      <c r="A322" s="8"/>
      <c r="B322" s="73"/>
      <c r="C322" s="73"/>
      <c r="D322" s="73"/>
      <c r="E322" s="73"/>
      <c r="F322" s="74"/>
      <c r="G322" s="29" t="s">
        <v>2</v>
      </c>
      <c r="H322" s="34" t="s">
        <v>0</v>
      </c>
      <c r="I322" s="28">
        <v>200</v>
      </c>
      <c r="J322" s="25">
        <v>140000</v>
      </c>
    </row>
    <row r="323" spans="1:10" x14ac:dyDescent="0.25">
      <c r="A323" s="8"/>
      <c r="B323" s="17"/>
      <c r="C323" s="17"/>
      <c r="D323" s="17"/>
      <c r="E323" s="17"/>
      <c r="F323" s="18"/>
      <c r="G323" s="41" t="s">
        <v>1</v>
      </c>
      <c r="H323" s="43" t="s">
        <v>0</v>
      </c>
      <c r="I323" s="28">
        <v>800</v>
      </c>
      <c r="J323" s="25">
        <v>140000</v>
      </c>
    </row>
    <row r="324" spans="1:10" x14ac:dyDescent="0.25">
      <c r="A324" s="8"/>
      <c r="B324" s="17"/>
      <c r="C324" s="17"/>
      <c r="D324" s="17"/>
      <c r="E324" s="17"/>
      <c r="F324" s="18"/>
      <c r="G324" s="26" t="s">
        <v>69</v>
      </c>
      <c r="H324" s="85" t="s">
        <v>131</v>
      </c>
      <c r="I324" s="56"/>
      <c r="J324" s="22">
        <f>SUM(J325:J325)</f>
        <v>500000</v>
      </c>
    </row>
    <row r="325" spans="1:10" x14ac:dyDescent="0.25">
      <c r="A325" s="8"/>
      <c r="B325" s="17"/>
      <c r="C325" s="17"/>
      <c r="D325" s="17"/>
      <c r="E325" s="17"/>
      <c r="F325" s="18"/>
      <c r="G325" s="41" t="s">
        <v>1</v>
      </c>
      <c r="H325" s="85"/>
      <c r="I325" s="28">
        <v>800</v>
      </c>
      <c r="J325" s="25">
        <v>500000</v>
      </c>
    </row>
    <row r="326" spans="1:10" x14ac:dyDescent="0.25">
      <c r="A326" s="8"/>
      <c r="B326" s="17"/>
      <c r="C326" s="17"/>
      <c r="D326" s="17"/>
      <c r="E326" s="17"/>
      <c r="F326" s="18"/>
      <c r="G326" s="26" t="s">
        <v>67</v>
      </c>
      <c r="H326" s="85" t="s">
        <v>132</v>
      </c>
      <c r="I326" s="56"/>
      <c r="J326" s="22">
        <f>SUM(J327)</f>
        <v>3138000</v>
      </c>
    </row>
    <row r="327" spans="1:10" ht="69" x14ac:dyDescent="0.25">
      <c r="A327" s="8"/>
      <c r="B327" s="17"/>
      <c r="C327" s="17"/>
      <c r="D327" s="17"/>
      <c r="E327" s="17"/>
      <c r="F327" s="18"/>
      <c r="G327" s="47" t="s">
        <v>3</v>
      </c>
      <c r="H327" s="85"/>
      <c r="I327" s="28">
        <v>100</v>
      </c>
      <c r="J327" s="22">
        <v>3138000</v>
      </c>
    </row>
    <row r="328" spans="1:10" x14ac:dyDescent="0.25">
      <c r="A328" s="8"/>
      <c r="B328" s="17"/>
      <c r="C328" s="17"/>
      <c r="D328" s="17"/>
      <c r="E328" s="17"/>
      <c r="F328" s="18"/>
      <c r="G328" s="122" t="s">
        <v>7</v>
      </c>
      <c r="H328" s="146" t="s">
        <v>133</v>
      </c>
      <c r="I328" s="56"/>
      <c r="J328" s="22">
        <f>SUM(J329:J331)</f>
        <v>49086806</v>
      </c>
    </row>
    <row r="329" spans="1:10" ht="69" x14ac:dyDescent="0.25">
      <c r="A329" s="8"/>
      <c r="B329" s="17"/>
      <c r="C329" s="17"/>
      <c r="D329" s="17"/>
      <c r="E329" s="17"/>
      <c r="F329" s="18"/>
      <c r="G329" s="23" t="s">
        <v>3</v>
      </c>
      <c r="H329" s="146"/>
      <c r="I329" s="28">
        <v>100</v>
      </c>
      <c r="J329" s="22">
        <v>44139848</v>
      </c>
    </row>
    <row r="330" spans="1:10" ht="27.6" x14ac:dyDescent="0.25">
      <c r="A330" s="8"/>
      <c r="B330" s="17"/>
      <c r="C330" s="17"/>
      <c r="D330" s="17"/>
      <c r="E330" s="17"/>
      <c r="F330" s="18"/>
      <c r="G330" s="29" t="s">
        <v>2</v>
      </c>
      <c r="H330" s="33" t="s">
        <v>0</v>
      </c>
      <c r="I330" s="28">
        <v>200</v>
      </c>
      <c r="J330" s="22">
        <v>4795658</v>
      </c>
    </row>
    <row r="331" spans="1:10" x14ac:dyDescent="0.25">
      <c r="A331" s="8"/>
      <c r="B331" s="17"/>
      <c r="C331" s="17"/>
      <c r="D331" s="17"/>
      <c r="E331" s="17"/>
      <c r="F331" s="18"/>
      <c r="G331" s="29" t="s">
        <v>1</v>
      </c>
      <c r="H331" s="33" t="s">
        <v>0</v>
      </c>
      <c r="I331" s="28">
        <v>800</v>
      </c>
      <c r="J331" s="22">
        <v>151300</v>
      </c>
    </row>
    <row r="332" spans="1:10" ht="27.6" x14ac:dyDescent="0.25">
      <c r="A332" s="8"/>
      <c r="B332" s="17"/>
      <c r="C332" s="17"/>
      <c r="D332" s="17"/>
      <c r="E332" s="17"/>
      <c r="F332" s="18"/>
      <c r="G332" s="122" t="s">
        <v>68</v>
      </c>
      <c r="H332" s="77" t="s">
        <v>134</v>
      </c>
      <c r="I332" s="56"/>
      <c r="J332" s="22">
        <f>SUM(J333:J333)</f>
        <v>871194</v>
      </c>
    </row>
    <row r="333" spans="1:10" ht="69" x14ac:dyDescent="0.25">
      <c r="A333" s="8"/>
      <c r="B333" s="17"/>
      <c r="C333" s="17"/>
      <c r="D333" s="17"/>
      <c r="E333" s="17"/>
      <c r="F333" s="18"/>
      <c r="G333" s="23" t="s">
        <v>3</v>
      </c>
      <c r="H333" s="77"/>
      <c r="I333" s="28">
        <v>100</v>
      </c>
      <c r="J333" s="22">
        <v>871194</v>
      </c>
    </row>
    <row r="334" spans="1:10" ht="27.6" x14ac:dyDescent="0.25">
      <c r="A334" s="8"/>
      <c r="B334" s="17"/>
      <c r="C334" s="17"/>
      <c r="D334" s="17"/>
      <c r="E334" s="17"/>
      <c r="F334" s="18"/>
      <c r="G334" s="23" t="s">
        <v>189</v>
      </c>
      <c r="H334" s="33" t="s">
        <v>190</v>
      </c>
      <c r="I334" s="28"/>
      <c r="J334" s="22">
        <f>SUM(J335:J335)</f>
        <v>20000</v>
      </c>
    </row>
    <row r="335" spans="1:10" ht="27.6" x14ac:dyDescent="0.25">
      <c r="A335" s="8"/>
      <c r="B335" s="17"/>
      <c r="C335" s="17"/>
      <c r="D335" s="17"/>
      <c r="E335" s="17"/>
      <c r="F335" s="18"/>
      <c r="G335" s="29" t="s">
        <v>2</v>
      </c>
      <c r="H335" s="33"/>
      <c r="I335" s="28">
        <v>200</v>
      </c>
      <c r="J335" s="22">
        <v>20000</v>
      </c>
    </row>
    <row r="336" spans="1:10" ht="27.6" x14ac:dyDescent="0.25">
      <c r="A336" s="8"/>
      <c r="B336" s="171"/>
      <c r="C336" s="171"/>
      <c r="D336" s="171"/>
      <c r="E336" s="171"/>
      <c r="F336" s="172"/>
      <c r="G336" s="62" t="s">
        <v>301</v>
      </c>
      <c r="H336" s="123" t="s">
        <v>390</v>
      </c>
      <c r="I336" s="24"/>
      <c r="J336" s="22">
        <f>SUM(J337:J337)</f>
        <v>3300000</v>
      </c>
    </row>
    <row r="337" spans="1:17" x14ac:dyDescent="0.25">
      <c r="A337" s="8"/>
      <c r="B337" s="171"/>
      <c r="C337" s="171"/>
      <c r="D337" s="171"/>
      <c r="E337" s="171"/>
      <c r="F337" s="172"/>
      <c r="G337" s="29" t="s">
        <v>5</v>
      </c>
      <c r="H337" s="162"/>
      <c r="I337" s="28">
        <v>300</v>
      </c>
      <c r="J337" s="25">
        <v>3300000</v>
      </c>
    </row>
    <row r="338" spans="1:17" ht="63" customHeight="1" x14ac:dyDescent="0.25">
      <c r="A338" s="8"/>
      <c r="B338" s="17"/>
      <c r="C338" s="17"/>
      <c r="D338" s="17"/>
      <c r="E338" s="17"/>
      <c r="F338" s="18"/>
      <c r="G338" s="23" t="s">
        <v>379</v>
      </c>
      <c r="H338" s="33" t="s">
        <v>159</v>
      </c>
      <c r="I338" s="28"/>
      <c r="J338" s="22">
        <f>SUM(J339:J339)</f>
        <v>1830</v>
      </c>
    </row>
    <row r="339" spans="1:17" ht="27.6" x14ac:dyDescent="0.25">
      <c r="A339" s="8"/>
      <c r="B339" s="17"/>
      <c r="C339" s="17"/>
      <c r="D339" s="17"/>
      <c r="E339" s="17"/>
      <c r="F339" s="18"/>
      <c r="G339" s="29" t="s">
        <v>2</v>
      </c>
      <c r="H339" s="33"/>
      <c r="I339" s="28">
        <v>200</v>
      </c>
      <c r="J339" s="22">
        <v>1830</v>
      </c>
    </row>
    <row r="340" spans="1:17" ht="48" customHeight="1" x14ac:dyDescent="0.25">
      <c r="A340" s="8"/>
      <c r="B340" s="204"/>
      <c r="C340" s="204"/>
      <c r="D340" s="204"/>
      <c r="E340" s="204"/>
      <c r="F340" s="205"/>
      <c r="G340" s="29" t="s">
        <v>438</v>
      </c>
      <c r="H340" s="33" t="s">
        <v>439</v>
      </c>
      <c r="I340" s="28"/>
      <c r="J340" s="22">
        <f>SUM(J341:J342)</f>
        <v>1506917</v>
      </c>
    </row>
    <row r="341" spans="1:17" ht="69" x14ac:dyDescent="0.25">
      <c r="A341" s="8"/>
      <c r="B341" s="204"/>
      <c r="C341" s="204"/>
      <c r="D341" s="204"/>
      <c r="E341" s="204"/>
      <c r="F341" s="205"/>
      <c r="G341" s="29" t="s">
        <v>3</v>
      </c>
      <c r="H341" s="33" t="s">
        <v>0</v>
      </c>
      <c r="I341" s="28">
        <v>100</v>
      </c>
      <c r="J341" s="22">
        <v>1410000</v>
      </c>
    </row>
    <row r="342" spans="1:17" ht="27.6" x14ac:dyDescent="0.25">
      <c r="A342" s="8"/>
      <c r="B342" s="204"/>
      <c r="C342" s="204"/>
      <c r="D342" s="204"/>
      <c r="E342" s="204"/>
      <c r="F342" s="205"/>
      <c r="G342" s="29" t="s">
        <v>2</v>
      </c>
      <c r="H342" s="33"/>
      <c r="I342" s="28">
        <v>200</v>
      </c>
      <c r="J342" s="22">
        <v>96917</v>
      </c>
    </row>
    <row r="343" spans="1:17" ht="48.75" customHeight="1" x14ac:dyDescent="0.25">
      <c r="A343" s="8"/>
      <c r="B343" s="17"/>
      <c r="C343" s="17"/>
      <c r="D343" s="17"/>
      <c r="E343" s="17"/>
      <c r="F343" s="18"/>
      <c r="G343" s="29" t="s">
        <v>380</v>
      </c>
      <c r="H343" s="77" t="s">
        <v>177</v>
      </c>
      <c r="I343" s="28"/>
      <c r="J343" s="22">
        <f>SUM(J344:J345)</f>
        <v>1700428</v>
      </c>
    </row>
    <row r="344" spans="1:17" ht="69" x14ac:dyDescent="0.25">
      <c r="A344" s="8"/>
      <c r="B344" s="17"/>
      <c r="C344" s="17"/>
      <c r="D344" s="17"/>
      <c r="E344" s="17"/>
      <c r="F344" s="18"/>
      <c r="G344" s="29" t="s">
        <v>3</v>
      </c>
      <c r="H344" s="33" t="s">
        <v>0</v>
      </c>
      <c r="I344" s="28">
        <v>100</v>
      </c>
      <c r="J344" s="22">
        <v>1690428</v>
      </c>
    </row>
    <row r="345" spans="1:17" ht="27.6" x14ac:dyDescent="0.25">
      <c r="A345" s="141"/>
      <c r="B345" s="17"/>
      <c r="C345" s="17"/>
      <c r="D345" s="17"/>
      <c r="E345" s="17"/>
      <c r="F345" s="18"/>
      <c r="G345" s="29" t="s">
        <v>2</v>
      </c>
      <c r="H345" s="85"/>
      <c r="I345" s="28">
        <v>200</v>
      </c>
      <c r="J345" s="22">
        <v>10000</v>
      </c>
      <c r="Q345" s="2" t="s">
        <v>334</v>
      </c>
    </row>
    <row r="346" spans="1:17" ht="36" customHeight="1" x14ac:dyDescent="0.25">
      <c r="A346" s="141"/>
      <c r="B346" s="142"/>
      <c r="C346" s="142"/>
      <c r="D346" s="142"/>
      <c r="E346" s="142"/>
      <c r="F346" s="38"/>
      <c r="G346" s="29" t="s">
        <v>42</v>
      </c>
      <c r="H346" s="85" t="s">
        <v>178</v>
      </c>
      <c r="I346" s="28"/>
      <c r="J346" s="22">
        <f>SUM(J347:J348)</f>
        <v>29259</v>
      </c>
    </row>
    <row r="347" spans="1:17" ht="69" x14ac:dyDescent="0.25">
      <c r="A347" s="141"/>
      <c r="B347" s="142"/>
      <c r="C347" s="142"/>
      <c r="D347" s="142"/>
      <c r="E347" s="142"/>
      <c r="F347" s="38"/>
      <c r="G347" s="29" t="s">
        <v>3</v>
      </c>
      <c r="H347" s="85"/>
      <c r="I347" s="28">
        <v>100</v>
      </c>
      <c r="J347" s="22">
        <v>24259</v>
      </c>
    </row>
    <row r="348" spans="1:17" ht="27.6" x14ac:dyDescent="0.25">
      <c r="A348" s="141"/>
      <c r="B348" s="142"/>
      <c r="C348" s="142"/>
      <c r="D348" s="142"/>
      <c r="E348" s="142"/>
      <c r="F348" s="38"/>
      <c r="G348" s="29" t="s">
        <v>2</v>
      </c>
      <c r="H348" s="33" t="s">
        <v>0</v>
      </c>
      <c r="I348" s="28">
        <v>200</v>
      </c>
      <c r="J348" s="22">
        <v>5000</v>
      </c>
    </row>
    <row r="349" spans="1:17" x14ac:dyDescent="0.25">
      <c r="A349" s="141"/>
      <c r="B349" s="142"/>
      <c r="C349" s="142"/>
      <c r="D349" s="142"/>
      <c r="E349" s="142"/>
      <c r="F349" s="38"/>
      <c r="G349" s="9" t="s">
        <v>41</v>
      </c>
      <c r="H349" s="85"/>
      <c r="I349" s="28"/>
      <c r="J349" s="12">
        <f>SUM(J10+J80+J121+J141+J158+J195+J201+J217+J249+J272+J286+J308+J319+J190+J222+J291+J244)</f>
        <v>1121416384</v>
      </c>
    </row>
    <row r="350" spans="1:17" x14ac:dyDescent="0.25">
      <c r="A350" s="141"/>
      <c r="B350" s="142"/>
      <c r="C350" s="142"/>
      <c r="D350" s="142"/>
      <c r="E350" s="142"/>
      <c r="F350" s="38"/>
      <c r="H350" s="33" t="s">
        <v>0</v>
      </c>
    </row>
    <row r="351" spans="1:17" x14ac:dyDescent="0.25">
      <c r="A351" s="3"/>
      <c r="B351" s="143"/>
      <c r="C351" s="143"/>
      <c r="D351" s="143"/>
      <c r="E351" s="143"/>
      <c r="F351" s="144"/>
      <c r="H351" s="145" t="s">
        <v>0</v>
      </c>
    </row>
  </sheetData>
  <mergeCells count="55">
    <mergeCell ref="B17:F17"/>
    <mergeCell ref="B18:F18"/>
    <mergeCell ref="B11:F11"/>
    <mergeCell ref="B15:F15"/>
    <mergeCell ref="B13:F13"/>
    <mergeCell ref="B14:F14"/>
    <mergeCell ref="B16:F16"/>
    <mergeCell ref="H1:J1"/>
    <mergeCell ref="H5:J5"/>
    <mergeCell ref="B7:J7"/>
    <mergeCell ref="B10:F10"/>
    <mergeCell ref="G2:J2"/>
    <mergeCell ref="G3:J3"/>
    <mergeCell ref="H4:J4"/>
    <mergeCell ref="B247:F247"/>
    <mergeCell ref="B246:F246"/>
    <mergeCell ref="B23:F23"/>
    <mergeCell ref="B26:F26"/>
    <mergeCell ref="B29:F29"/>
    <mergeCell ref="B73:F73"/>
    <mergeCell ref="B24:F24"/>
    <mergeCell ref="B25:F25"/>
    <mergeCell ref="B28:F28"/>
    <mergeCell ref="B80:F80"/>
    <mergeCell ref="B81:F81"/>
    <mergeCell ref="B221:F221"/>
    <mergeCell ref="B103:F103"/>
    <mergeCell ref="B121:F121"/>
    <mergeCell ref="B166:F166"/>
    <mergeCell ref="B141:F141"/>
    <mergeCell ref="B175:F175"/>
    <mergeCell ref="B174:F174"/>
    <mergeCell ref="B176:F176"/>
    <mergeCell ref="B156:F156"/>
    <mergeCell ref="B157:F157"/>
    <mergeCell ref="B268:F268"/>
    <mergeCell ref="B250:F250"/>
    <mergeCell ref="B254:F254"/>
    <mergeCell ref="B251:F251"/>
    <mergeCell ref="B249:F249"/>
    <mergeCell ref="B255:F255"/>
    <mergeCell ref="B321:F321"/>
    <mergeCell ref="B269:F269"/>
    <mergeCell ref="B273:F273"/>
    <mergeCell ref="B272:F272"/>
    <mergeCell ref="B308:F308"/>
    <mergeCell ref="B288:F288"/>
    <mergeCell ref="B311:F311"/>
    <mergeCell ref="B310:F310"/>
    <mergeCell ref="B86:F86"/>
    <mergeCell ref="B158:F158"/>
    <mergeCell ref="B94:F94"/>
    <mergeCell ref="B102:F102"/>
    <mergeCell ref="B96:F96"/>
    <mergeCell ref="B152:F15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2023-11-24T07:47:24Z</cp:lastPrinted>
  <dcterms:created xsi:type="dcterms:W3CDTF">2013-10-18T09:34:20Z</dcterms:created>
  <dcterms:modified xsi:type="dcterms:W3CDTF">2023-12-18T10:38:13Z</dcterms:modified>
</cp:coreProperties>
</file>