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6" windowHeight="11760"/>
  </bookViews>
  <sheets>
    <sheet name="исполнение 1 кв 2022" sheetId="3" r:id="rId1"/>
  </sheets>
  <calcPr calcId="145621"/>
</workbook>
</file>

<file path=xl/calcChain.xml><?xml version="1.0" encoding="utf-8"?>
<calcChain xmlns="http://schemas.openxmlformats.org/spreadsheetml/2006/main">
  <c r="E263" i="3" l="1"/>
  <c r="D159" i="3"/>
  <c r="C159" i="3"/>
  <c r="E160" i="3"/>
  <c r="E150" i="3"/>
  <c r="E142" i="3"/>
  <c r="E141" i="3"/>
  <c r="E140" i="3"/>
  <c r="E138" i="3"/>
  <c r="E139" i="3"/>
  <c r="E136" i="3"/>
  <c r="E135" i="3"/>
  <c r="E127" i="3"/>
  <c r="E124" i="3"/>
  <c r="E123" i="3"/>
  <c r="E120" i="3"/>
  <c r="E121" i="3"/>
  <c r="E122" i="3"/>
  <c r="E116" i="3"/>
  <c r="E113" i="3"/>
  <c r="E109" i="3"/>
  <c r="D97" i="3"/>
  <c r="C97" i="3"/>
  <c r="E99" i="3"/>
  <c r="E25" i="3"/>
  <c r="E24" i="3"/>
  <c r="E180" i="3"/>
  <c r="D87" i="3"/>
  <c r="D77" i="3"/>
  <c r="D66" i="3"/>
  <c r="D65" i="3" s="1"/>
  <c r="C66" i="3"/>
  <c r="C65" i="3" s="1"/>
  <c r="E265" i="3"/>
  <c r="E264" i="3"/>
  <c r="E185" i="3"/>
  <c r="E184" i="3"/>
  <c r="D149" i="3"/>
  <c r="C149" i="3"/>
  <c r="C144" i="3" s="1"/>
  <c r="E137" i="3"/>
  <c r="D80" i="3"/>
  <c r="E51" i="3"/>
  <c r="E52" i="3"/>
  <c r="D40" i="3"/>
  <c r="D262" i="3"/>
  <c r="C262" i="3"/>
  <c r="E267" i="3"/>
  <c r="E266" i="3"/>
  <c r="E258" i="3"/>
  <c r="D257" i="3"/>
  <c r="C257" i="3"/>
  <c r="C256" i="3" s="1"/>
  <c r="E196" i="3"/>
  <c r="E173" i="3"/>
  <c r="E176" i="3"/>
  <c r="D175" i="3"/>
  <c r="D174" i="3" s="1"/>
  <c r="C175" i="3"/>
  <c r="D172" i="3"/>
  <c r="D171" i="3" s="1"/>
  <c r="C172" i="3"/>
  <c r="C171" i="3" s="1"/>
  <c r="E163" i="3"/>
  <c r="E129" i="3"/>
  <c r="E130" i="3"/>
  <c r="D38" i="3"/>
  <c r="E257" i="3" l="1"/>
  <c r="D256" i="3"/>
  <c r="E256" i="3" s="1"/>
  <c r="E171" i="3"/>
  <c r="E175" i="3"/>
  <c r="E172" i="3"/>
  <c r="C174" i="3"/>
  <c r="E174" i="3" s="1"/>
  <c r="C235" i="3"/>
  <c r="D146" i="3"/>
  <c r="E134" i="3"/>
  <c r="E132" i="3"/>
  <c r="E131" i="3"/>
  <c r="E125" i="3"/>
  <c r="E117" i="3"/>
  <c r="E115" i="3"/>
  <c r="E114" i="3"/>
  <c r="E112" i="3"/>
  <c r="E108" i="3"/>
  <c r="E105" i="3"/>
  <c r="E104" i="3"/>
  <c r="E102" i="3"/>
  <c r="E78" i="3"/>
  <c r="E56" i="3"/>
  <c r="D45" i="3"/>
  <c r="D12" i="3"/>
  <c r="E261" i="3"/>
  <c r="D271" i="3"/>
  <c r="D252" i="3"/>
  <c r="C252" i="3"/>
  <c r="D260" i="3"/>
  <c r="D259" i="3" s="1"/>
  <c r="C260" i="3"/>
  <c r="C259" i="3" s="1"/>
  <c r="D194" i="3"/>
  <c r="D193" i="3"/>
  <c r="E161" i="3"/>
  <c r="D156" i="3"/>
  <c r="E110" i="3"/>
  <c r="E111" i="3"/>
  <c r="E118" i="3"/>
  <c r="E119" i="3"/>
  <c r="E126" i="3"/>
  <c r="E133" i="3"/>
  <c r="E143" i="3"/>
  <c r="D69" i="3"/>
  <c r="E259" i="3" l="1"/>
  <c r="E260" i="3"/>
  <c r="D61" i="3"/>
  <c r="E50" i="3"/>
  <c r="C49" i="3"/>
  <c r="C12" i="3"/>
  <c r="D235" i="3"/>
  <c r="D273" i="3"/>
  <c r="C271" i="3"/>
  <c r="C269" i="3" l="1"/>
  <c r="C268" i="3" s="1"/>
  <c r="D269" i="3"/>
  <c r="D268" i="3" s="1"/>
  <c r="E262" i="3"/>
  <c r="E255" i="3"/>
  <c r="E254" i="3"/>
  <c r="E253" i="3"/>
  <c r="E249" i="3"/>
  <c r="E246" i="3"/>
  <c r="E243" i="3"/>
  <c r="E240" i="3"/>
  <c r="E238" i="3"/>
  <c r="E236" i="3"/>
  <c r="E235" i="3"/>
  <c r="E234" i="3"/>
  <c r="E232" i="3"/>
  <c r="E229" i="3"/>
  <c r="E226" i="3"/>
  <c r="E223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5" i="3"/>
  <c r="E192" i="3"/>
  <c r="E188" i="3"/>
  <c r="E187" i="3"/>
  <c r="E186" i="3"/>
  <c r="E183" i="3"/>
  <c r="E182" i="3"/>
  <c r="E181" i="3"/>
  <c r="E179" i="3"/>
  <c r="E170" i="3"/>
  <c r="E167" i="3"/>
  <c r="E162" i="3"/>
  <c r="E157" i="3"/>
  <c r="E155" i="3"/>
  <c r="D145" i="3"/>
  <c r="D144" i="3" s="1"/>
  <c r="E98" i="3"/>
  <c r="E95" i="3"/>
  <c r="E94" i="3"/>
  <c r="C103" i="3"/>
  <c r="D103" i="3"/>
  <c r="D101" i="3"/>
  <c r="C101" i="3"/>
  <c r="C100" i="3" s="1"/>
  <c r="E85" i="3"/>
  <c r="C87" i="3"/>
  <c r="C86" i="3" s="1"/>
  <c r="D86" i="3"/>
  <c r="E81" i="3"/>
  <c r="C77" i="3"/>
  <c r="C76" i="3" s="1"/>
  <c r="E73" i="3"/>
  <c r="E72" i="3"/>
  <c r="E71" i="3"/>
  <c r="E70" i="3"/>
  <c r="E64" i="3"/>
  <c r="E62" i="3"/>
  <c r="E60" i="3"/>
  <c r="E59" i="3"/>
  <c r="D55" i="3"/>
  <c r="C55" i="3"/>
  <c r="C54" i="3" s="1"/>
  <c r="D49" i="3"/>
  <c r="E46" i="3"/>
  <c r="E41" i="3"/>
  <c r="E39" i="3"/>
  <c r="D34" i="3"/>
  <c r="E32" i="3"/>
  <c r="E31" i="3"/>
  <c r="E30" i="3"/>
  <c r="E29" i="3"/>
  <c r="E21" i="3"/>
  <c r="E18" i="3"/>
  <c r="E13" i="3"/>
  <c r="D76" i="3" l="1"/>
  <c r="E76" i="3" s="1"/>
  <c r="E77" i="3"/>
  <c r="D100" i="3"/>
  <c r="E100" i="3" s="1"/>
  <c r="E101" i="3"/>
  <c r="D54" i="3"/>
  <c r="E54" i="3" s="1"/>
  <c r="E55" i="3"/>
  <c r="E103" i="3"/>
  <c r="D248" i="3"/>
  <c r="D245" i="3"/>
  <c r="D242" i="3"/>
  <c r="D239" i="3"/>
  <c r="D237" i="3"/>
  <c r="D233" i="3"/>
  <c r="D231" i="3"/>
  <c r="D228" i="3"/>
  <c r="D225" i="3"/>
  <c r="D222" i="3"/>
  <c r="D221" i="3"/>
  <c r="D191" i="3"/>
  <c r="D178" i="3"/>
  <c r="D169" i="3"/>
  <c r="D166" i="3"/>
  <c r="D154" i="3"/>
  <c r="D93" i="3"/>
  <c r="D84" i="3"/>
  <c r="D63" i="3"/>
  <c r="D58" i="3"/>
  <c r="D48" i="3"/>
  <c r="D28" i="3"/>
  <c r="C178" i="3"/>
  <c r="C239" i="3"/>
  <c r="C237" i="3"/>
  <c r="C233" i="3"/>
  <c r="C194" i="3"/>
  <c r="D96" i="3" l="1"/>
  <c r="D92" i="3"/>
  <c r="D91" i="3" s="1"/>
  <c r="D227" i="3"/>
  <c r="E233" i="3"/>
  <c r="D177" i="3"/>
  <c r="E178" i="3"/>
  <c r="D230" i="3"/>
  <c r="E194" i="3"/>
  <c r="E239" i="3"/>
  <c r="D165" i="3"/>
  <c r="D168" i="3"/>
  <c r="D190" i="3"/>
  <c r="D224" i="3"/>
  <c r="E237" i="3"/>
  <c r="D251" i="3"/>
  <c r="D250" i="3" s="1"/>
  <c r="E252" i="3"/>
  <c r="D247" i="3"/>
  <c r="D244" i="3"/>
  <c r="D241" i="3"/>
  <c r="D158" i="3"/>
  <c r="D153" i="3" s="1"/>
  <c r="E159" i="3"/>
  <c r="D68" i="3"/>
  <c r="D44" i="3"/>
  <c r="D79" i="3"/>
  <c r="D75" i="3" s="1"/>
  <c r="D83" i="3"/>
  <c r="D82" i="3" s="1"/>
  <c r="D57" i="3"/>
  <c r="D53" i="3" s="1"/>
  <c r="D27" i="3"/>
  <c r="D33" i="3"/>
  <c r="C169" i="3"/>
  <c r="C168" i="3" s="1"/>
  <c r="D189" i="3" l="1"/>
  <c r="D164" i="3"/>
  <c r="E168" i="3"/>
  <c r="E169" i="3"/>
  <c r="C69" i="3"/>
  <c r="E69" i="3" s="1"/>
  <c r="C158" i="3"/>
  <c r="E158" i="3" s="1"/>
  <c r="D152" i="3" l="1"/>
  <c r="D151" i="3" s="1"/>
  <c r="D74" i="3"/>
  <c r="C191" i="3"/>
  <c r="C190" i="3" l="1"/>
  <c r="E191" i="3"/>
  <c r="C84" i="3"/>
  <c r="E190" i="3" l="1"/>
  <c r="C96" i="3"/>
  <c r="E96" i="3" s="1"/>
  <c r="E97" i="3"/>
  <c r="C83" i="3"/>
  <c r="E84" i="3"/>
  <c r="C82" i="3" l="1"/>
  <c r="E82" i="3" s="1"/>
  <c r="E83" i="3"/>
  <c r="C222" i="3"/>
  <c r="E222" i="3" s="1"/>
  <c r="C248" i="3"/>
  <c r="C245" i="3"/>
  <c r="C242" i="3"/>
  <c r="C231" i="3"/>
  <c r="C228" i="3"/>
  <c r="C225" i="3"/>
  <c r="C221" i="3"/>
  <c r="E221" i="3" s="1"/>
  <c r="C193" i="3"/>
  <c r="C166" i="3"/>
  <c r="C154" i="3"/>
  <c r="C156" i="3"/>
  <c r="E156" i="3" s="1"/>
  <c r="C93" i="3"/>
  <c r="C92" i="3" s="1"/>
  <c r="C80" i="3"/>
  <c r="C68" i="3"/>
  <c r="E68" i="3" s="1"/>
  <c r="E193" i="3" l="1"/>
  <c r="E154" i="3"/>
  <c r="C153" i="3"/>
  <c r="C224" i="3"/>
  <c r="E224" i="3" s="1"/>
  <c r="E225" i="3"/>
  <c r="C244" i="3"/>
  <c r="E244" i="3" s="1"/>
  <c r="E245" i="3"/>
  <c r="C227" i="3"/>
  <c r="E227" i="3" s="1"/>
  <c r="E228" i="3"/>
  <c r="C247" i="3"/>
  <c r="E247" i="3" s="1"/>
  <c r="E248" i="3"/>
  <c r="C230" i="3"/>
  <c r="E230" i="3" s="1"/>
  <c r="E231" i="3"/>
  <c r="C241" i="3"/>
  <c r="E241" i="3" s="1"/>
  <c r="E242" i="3"/>
  <c r="C165" i="3"/>
  <c r="E166" i="3"/>
  <c r="E93" i="3"/>
  <c r="C79" i="3"/>
  <c r="E80" i="3"/>
  <c r="C63" i="3"/>
  <c r="E63" i="3" s="1"/>
  <c r="C61" i="3"/>
  <c r="E61" i="3" s="1"/>
  <c r="C58" i="3"/>
  <c r="E58" i="3" s="1"/>
  <c r="C45" i="3"/>
  <c r="C38" i="3"/>
  <c r="E38" i="3" s="1"/>
  <c r="C40" i="3"/>
  <c r="E40" i="3" s="1"/>
  <c r="C28" i="3"/>
  <c r="C11" i="3"/>
  <c r="C251" i="3"/>
  <c r="C250" i="3" s="1"/>
  <c r="C189" i="3" l="1"/>
  <c r="E189" i="3" s="1"/>
  <c r="E92" i="3"/>
  <c r="C91" i="3"/>
  <c r="E91" i="3" s="1"/>
  <c r="E153" i="3"/>
  <c r="E165" i="3"/>
  <c r="E250" i="3"/>
  <c r="E251" i="3"/>
  <c r="C48" i="3"/>
  <c r="E48" i="3" s="1"/>
  <c r="E49" i="3"/>
  <c r="C44" i="3"/>
  <c r="E44" i="3" s="1"/>
  <c r="E45" i="3"/>
  <c r="C75" i="3"/>
  <c r="E75" i="3" s="1"/>
  <c r="E79" i="3"/>
  <c r="C27" i="3"/>
  <c r="E27" i="3" s="1"/>
  <c r="E28" i="3"/>
  <c r="C57" i="3"/>
  <c r="C53" i="3" s="1"/>
  <c r="C33" i="3"/>
  <c r="E33" i="3" l="1"/>
  <c r="C74" i="3"/>
  <c r="E74" i="3" s="1"/>
  <c r="E53" i="3"/>
  <c r="E57" i="3"/>
  <c r="C177" i="3"/>
  <c r="C164" i="3" l="1"/>
  <c r="C152" i="3" s="1"/>
  <c r="C151" i="3" s="1"/>
  <c r="C10" i="3"/>
  <c r="E177" i="3"/>
  <c r="D11" i="3"/>
  <c r="D10" i="3" s="1"/>
  <c r="D276" i="3" s="1"/>
  <c r="E12" i="3"/>
  <c r="E164" i="3" l="1"/>
  <c r="E11" i="3"/>
  <c r="E10" i="3" l="1"/>
  <c r="C276" i="3" l="1"/>
  <c r="E152" i="3"/>
  <c r="E151" i="3"/>
  <c r="E276" i="3" l="1"/>
</calcChain>
</file>

<file path=xl/sharedStrings.xml><?xml version="1.0" encoding="utf-8"?>
<sst xmlns="http://schemas.openxmlformats.org/spreadsheetml/2006/main" count="547" uniqueCount="508">
  <si>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</si>
  <si>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</si>
  <si>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</si>
  <si>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</si>
  <si>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</si>
  <si>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</si>
  <si>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</si>
  <si>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</si>
  <si>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</si>
  <si>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</si>
  <si>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</si>
  <si>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</si>
  <si>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</si>
  <si>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</si>
  <si>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</si>
  <si>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</si>
  <si>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</si>
  <si>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</si>
  <si>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</si>
  <si>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</si>
  <si>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</si>
  <si>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</si>
  <si>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</si>
  <si>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</si>
  <si>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</si>
  <si>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</si>
  <si>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</si>
  <si>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</si>
  <si>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</si>
  <si>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</si>
  <si>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</si>
  <si>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</si>
  <si>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</si>
  <si>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</si>
  <si>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</si>
  <si>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</si>
  <si>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</si>
  <si>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</si>
  <si>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</si>
  <si>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</si>
  <si>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</si>
  <si>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</si>
  <si>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</si>
  <si>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</si>
  <si>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</si>
  <si>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</si>
  <si>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</si>
  <si>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</si>
  <si>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</si>
  <si>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</si>
  <si>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</si>
  <si>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</si>
  <si>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</si>
  <si>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</si>
  <si>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</si>
  <si>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</si>
  <si>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</si>
  <si>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</si>
  <si>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</si>
  <si>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</si>
  <si>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</si>
  <si>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</si>
  <si>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</si>
  <si>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</si>
  <si>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</si>
  <si>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</si>
  <si>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</si>
  <si>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</si>
  <si>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</si>
  <si>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</si>
  <si>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</si>
  <si>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</si>
  <si>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</si>
  <si>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</si>
  <si>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</si>
  <si>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</si>
  <si>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</si>
  <si>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</si>
  <si>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</si>
  <si>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</si>
  <si>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</si>
  <si>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</si>
  <si>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</si>
  <si>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</si>
  <si>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</si>
  <si>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</si>
  <si>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</si>
  <si>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</si>
  <si>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</si>
  <si>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</si>
  <si>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</si>
  <si>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</si>
  <si>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</si>
  <si>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</si>
  <si>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</si>
  <si>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</si>
  <si>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</si>
  <si>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</si>
  <si>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</si>
  <si>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</si>
  <si>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</si>
  <si>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</si>
  <si>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</si>
  <si>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</si>
  <si>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</si>
  <si>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</si>
  <si>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</si>
  <si>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</si>
  <si>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</si>
  <si>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</si>
  <si>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</si>
  <si>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</si>
  <si>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</si>
  <si>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</si>
  <si>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</si>
  <si>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</si>
  <si>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</si>
  <si>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</si>
  <si>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</si>
  <si>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</si>
  <si>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</si>
  <si>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</si>
  <si>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</si>
  <si>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</si>
  <si>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</si>
  <si>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</si>
  <si>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</si>
  <si>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</si>
  <si>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</si>
  <si>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</si>
  <si>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</si>
  <si>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</si>
  <si>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</si>
  <si>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</si>
  <si>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</si>
  <si>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</si>
  <si>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</si>
  <si>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</si>
  <si>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</si>
  <si>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</si>
  <si>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</si>
  <si>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</si>
  <si>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</si>
  <si>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</si>
  <si>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</si>
  <si>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</si>
  <si>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</si>
  <si>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</si>
  <si>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</si>
  <si>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</si>
  <si>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</si>
  <si>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</si>
  <si>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</si>
  <si>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</si>
  <si>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</si>
  <si>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</si>
  <si>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</si>
  <si>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</si>
  <si>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</si>
  <si>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</si>
  <si>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</si>
  <si>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</si>
  <si>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</si>
  <si>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</si>
  <si>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</si>
  <si>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</si>
  <si>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</si>
  <si>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</si>
  <si>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</si>
  <si>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</si>
  <si>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</si>
  <si>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</si>
  <si>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</si>
  <si>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</si>
  <si>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</si>
  <si>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</si>
  <si>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</si>
  <si>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</si>
  <si>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</si>
  <si>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</si>
  <si>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</si>
  <si>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</si>
  <si>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</si>
  <si>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</si>
  <si>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</si>
  <si>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</si>
  <si>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</si>
  <si>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</si>
  <si>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</si>
  <si>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</si>
  <si>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</si>
  <si>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</si>
  <si>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</si>
  <si>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</si>
  <si>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</si>
  <si>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</si>
  <si>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</si>
  <si>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</si>
  <si>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</si>
  <si>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</si>
  <si>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</si>
  <si>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</si>
  <si>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</si>
  <si>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</si>
  <si>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</si>
  <si>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</si>
  <si>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</si>
  <si>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</si>
  <si>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</si>
  <si>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</si>
  <si>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</si>
  <si>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</si>
  <si>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</si>
  <si>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</si>
  <si>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</si>
  <si>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</si>
  <si>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</si>
  <si>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</si>
  <si>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</si>
  <si>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</si>
  <si>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</si>
  <si>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</si>
  <si>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</si>
  <si>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</si>
  <si>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</si>
  <si>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</si>
  <si>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</si>
  <si>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</si>
  <si>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</si>
  <si>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</si>
  <si>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</si>
  <si>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</si>
  <si>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</si>
  <si>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</si>
  <si>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</si>
  <si>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</si>
  <si>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</si>
  <si>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</si>
  <si>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</si>
  <si>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</si>
  <si>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</si>
  <si>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</si>
  <si>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</si>
  <si>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</si>
  <si>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</si>
  <si>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</si>
  <si>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</si>
  <si>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</si>
  <si>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</si>
  <si>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</si>
  <si>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</si>
  <si>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</si>
  <si>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</si>
  <si>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</si>
  <si>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</si>
  <si>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</si>
  <si>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</si>
  <si>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</si>
  <si>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</si>
  <si>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</si>
  <si>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</si>
  <si>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</si>
  <si>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</si>
  <si>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</si>
  <si>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</si>
  <si>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</si>
  <si>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</si>
  <si>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</si>
  <si>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</si>
  <si>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</si>
  <si>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</si>
  <si>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</si>
  <si>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</si>
  <si>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</si>
  <si>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</si>
  <si>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</si>
  <si>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</si>
  <si>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</si>
  <si>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Приложение  1</t>
  </si>
  <si>
    <t>%</t>
  </si>
  <si>
    <t>Исполнение</t>
  </si>
  <si>
    <t>182 1 01 02010 01 2100 110</t>
  </si>
  <si>
    <t>182 1 01 02010 01 3000 110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</si>
  <si>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</si>
  <si>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</si>
  <si>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</si>
  <si>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</si>
  <si>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182 1 01 02020 01 3000 110</t>
  </si>
  <si>
    <t xml:space="preserve">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</si>
  <si>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</si>
  <si>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</si>
  <si>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</si>
  <si>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</si>
  <si>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182 1 05 02010 02 2100 110</t>
  </si>
  <si>
    <t>182 1 05 02010 02 3000 110</t>
  </si>
  <si>
    <t>182 1 05 04020 02 2100 110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</si>
  <si>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</si>
  <si>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</si>
  <si>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</si>
  <si>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</si>
  <si>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(пени по соответствующему платежу)</t>
  </si>
  <si>
    <t>182 1 08 03010 01 1050 110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</si>
  <si>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</si>
  <si>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</si>
  <si>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</si>
  <si>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</si>
  <si>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>868 1 11 01050 05 0000 120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</si>
  <si>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</si>
  <si>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</si>
  <si>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000 1 11 01000 00 0000 120
</t>
  </si>
  <si>
    <t>868 1 13 01075 05 0000 130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</si>
  <si>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</si>
  <si>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000 1 13 01075 05 0000 130</t>
  </si>
  <si>
    <t>000 1 13 01070 00 0000 130</t>
  </si>
  <si>
    <t>Доходы от оказания информационных услуг</t>
  </si>
  <si>
    <t>869 1 13 02995 05 0000 130</t>
  </si>
  <si>
    <t>000 1 13 02995 05 0000 130</t>
  </si>
  <si>
    <t>Прочие доходы от компенсации затрат бюджетов муниципальных районов</t>
  </si>
  <si>
    <t>000 1 13 02990 00 0000 130</t>
  </si>
  <si>
    <t>Прочие доходы от компенсации затрат государства</t>
  </si>
  <si>
    <t>868 1 14 13050 05 0000 410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</si>
  <si>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</si>
  <si>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000 1 14 13050 05 0000 410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</si>
  <si>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</si>
  <si>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</si>
  <si>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</si>
  <si>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</si>
  <si>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</si>
  <si>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</si>
  <si>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</si>
  <si>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</si>
  <si>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962 1 16 01063 01 0091 140</t>
  </si>
  <si>
    <t>962 1 16 01063 01 0101 140</t>
  </si>
  <si>
    <t>962 1 16 01073 01 0027 140</t>
  </si>
  <si>
    <t>962 1 16 01133 01 9000 140</t>
  </si>
  <si>
    <t>962 1 16 01143 01 9000 140</t>
  </si>
  <si>
    <t>962 1 16 01193 01 0005 140</t>
  </si>
  <si>
    <t>962 1 16 01193 01 9000 140</t>
  </si>
  <si>
    <t>962 1 16 01203 01 0021 140</t>
  </si>
  <si>
    <t>962 1 16 01203 01 0008 140</t>
  </si>
  <si>
    <t>962 1 16 01203 01 9000 140</t>
  </si>
  <si>
    <t>962 1 16 01333 01 0000 140</t>
  </si>
  <si>
    <t>920 1 16 01203 01 0021 140</t>
  </si>
  <si>
    <t>188 1 16 10123 01 0051 140</t>
  </si>
  <si>
    <t>182 1 16 10129 01 0000 140</t>
  </si>
  <si>
    <t>938 1 16 11050 01 0000 140</t>
  </si>
  <si>
    <t>868 1 16 01084 01 0000 140</t>
  </si>
  <si>
    <t>000 1 17 00000 00 0000 000</t>
  </si>
  <si>
    <t>000 1 17 01000 00 0000 180</t>
  </si>
  <si>
    <t>ПРОЧИЕ НЕНАЛОГОВЫЕ ДОХОДЫ</t>
  </si>
  <si>
    <t>Невыясненные поступления</t>
  </si>
  <si>
    <t>Невыясненные поступления, зачисляемые в бюджеты муниципальных районов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</si>
  <si>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</si>
  <si>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</si>
  <si>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000 2 19 35250 05 0000 150</t>
  </si>
  <si>
    <t>869 2 19 35250 05 0000 150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</si>
  <si>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</si>
  <si>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000 2 19 60010 05 0000 150</t>
  </si>
  <si>
    <t>855 2 19 60010 05 0000 150</t>
  </si>
  <si>
    <t>869 2 19 60010 05 0000 150</t>
  </si>
  <si>
    <t xml:space="preserve"> Гаврилов-Ямского муниципального района</t>
  </si>
  <si>
    <t xml:space="preserve">Исполнение  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</si>
  <si>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</si>
  <si>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</si>
  <si>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
</t>
  </si>
  <si>
    <t>868 1 16 01074 01 0000 140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</si>
  <si>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</si>
  <si>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</si>
  <si>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</si>
  <si>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</si>
  <si>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</si>
  <si>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</si>
  <si>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</si>
  <si>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</si>
  <si>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081 1 16 10123 01 0051 140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</si>
  <si>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</si>
  <si>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</si>
  <si>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920 1 16 01063 01 0101 140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</si>
  <si>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</si>
  <si>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</si>
  <si>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</si>
  <si>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</si>
  <si>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</si>
  <si>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</si>
  <si>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</si>
  <si>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</si>
  <si>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</si>
  <si>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</si>
  <si>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</si>
  <si>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</si>
  <si>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</si>
  <si>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</si>
  <si>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</si>
  <si>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</si>
  <si>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</si>
  <si>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</si>
  <si>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</si>
  <si>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</si>
  <si>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</si>
  <si>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852 2 02 19999 05 1004 150</t>
  </si>
  <si>
    <t>Прочие дотации бюджетам муниципальных районов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</si>
  <si>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876 2 02 25519 05 0000 150</t>
  </si>
  <si>
    <t xml:space="preserve">Субсидии бюджетам муниципальных районов на поддержку отрасли культуры
</t>
  </si>
  <si>
    <t>000 2 02 25519 05 0000 150</t>
  </si>
  <si>
    <t>000 2 02 25519 00 0000 150</t>
  </si>
  <si>
    <t xml:space="preserve">Субсидии бюджетам на поддержку отрасли культуры
</t>
  </si>
  <si>
    <t>000 2 02 45519 05 0000 150</t>
  </si>
  <si>
    <t>000 2 02 45519 00 0000 150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</si>
  <si>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</si>
  <si>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</si>
  <si>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 xml:space="preserve">Межбюджетные трансферты, передаваемые бюджетам на поддержку отрасли культуры
</t>
  </si>
  <si>
    <t>000 1 17 01050 05 0000 180</t>
  </si>
  <si>
    <t>869 1 17 01050 05 0000 180</t>
  </si>
  <si>
    <t>182 1 01 02020 01 2100 110</t>
  </si>
  <si>
    <t>182 1 01 02040 01 1000 110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</si>
  <si>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</si>
  <si>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182 1 01 02080 01 2100 110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</si>
  <si>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
</t>
  </si>
  <si>
    <t>182 1 07 01020 01 2100 110</t>
  </si>
  <si>
    <t xml:space="preserve">Налог на добычу общераспространенных полезных ископаемых (пени по соответствующему платежу)
</t>
  </si>
  <si>
    <t>048 1 12 01010 01 6000 120</t>
  </si>
  <si>
    <t>048 1 12 01030 01 6000 120</t>
  </si>
  <si>
    <t>048 1 12 01041 01 6000 120</t>
  </si>
  <si>
    <t>048 1 12 01042 01 6000 120</t>
  </si>
  <si>
    <t>868 1 17 01050 05 0000 180</t>
  </si>
  <si>
    <t>Уточненный прогноз на2022 г.</t>
  </si>
  <si>
    <t>911 1 08 07150 01 1000 110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</si>
  <si>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</si>
  <si>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855 1 13 02995 05 0000 130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</si>
  <si>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
</t>
  </si>
  <si>
    <t>000 1 05 00000 00 0000 000</t>
  </si>
  <si>
    <t>852 2 02 19999 05 1007 150</t>
  </si>
  <si>
    <t>Прочие дотации бюджетам муниципальных районов (Дотации на поощрение достижения наилучших значений показателей по отдельным направлениям развития муниципальных образований Ярославской област)</t>
  </si>
  <si>
    <t>Прочие дотации бюджетам муниципальных районов (Дотации на улучшение значений показателей по отдельным направлениям развития муниципальных образований Ярославской области)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</si>
  <si>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</si>
  <si>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</si>
  <si>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</si>
  <si>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</si>
  <si>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858 2 02 25467 05 0000 150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</si>
  <si>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</si>
  <si>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850 2 02 30024 05 3027 150</t>
  </si>
  <si>
    <t>Субвенция на организацию мероприятий при осуществлении деятельности по обращению с животными без владельцев</t>
  </si>
  <si>
    <t>000 2 02 35120 05 0000 150</t>
  </si>
  <si>
    <t>000 2 02 45454 00 0000 150</t>
  </si>
  <si>
    <t xml:space="preserve">Межбюджетные трансферты, передаваемые бюджетам на создание модельных муниципальных библиотек
</t>
  </si>
  <si>
    <t>000 2 02 45454 05 0000 150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</si>
  <si>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</si>
  <si>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876 2 02 45454 05 0000 150</t>
  </si>
  <si>
    <t>868 2 02 49999 05 4009 150</t>
  </si>
  <si>
    <t>Межбюджетные трансферты на проведение комплекса кадастровых работ на объектам газораспределения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</si>
  <si>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</si>
  <si>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</si>
  <si>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869 2 19 35462 05 0000 150</t>
  </si>
  <si>
    <t xml:space="preserve"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
</t>
  </si>
  <si>
    <t>000 2 19 35462 05 0000 150</t>
  </si>
  <si>
    <t>182 1 05 02000 02 0000 110</t>
  </si>
  <si>
    <t>182 1 05 04020 02 5000 110</t>
  </si>
  <si>
    <t xml:space="preserve">Налог, взимаемый в связи с применением патентной системы налогообложения, зачисляемый в бюджеты муниципальных районов (уплата процентов, начисленных на суммы излишне взысканных (уплаченных) платежей, а также при нарушении сроков их возврата)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</si>
  <si>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</si>
  <si>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</si>
  <si>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</si>
  <si>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</si>
  <si>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</si>
  <si>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</si>
  <si>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868 1 16 10061 05 0000 140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</si>
  <si>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</si>
  <si>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868 1 17 05050 05 0000 180</t>
  </si>
  <si>
    <t xml:space="preserve">Прочие неналоговые доходы бюджетов муниципальных районов
</t>
  </si>
  <si>
    <t>Прочие неналоговые доходы</t>
  </si>
  <si>
    <t>000 1 17 05000 00 0000 180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</si>
  <si>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</si>
  <si>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</si>
  <si>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876 2 02 29999 05 2006 150</t>
  </si>
  <si>
    <t>Субсидия на реализацию мероприятий по патриотическому воспитанию граждан</t>
  </si>
  <si>
    <t xml:space="preserve">876 2 02 29999 05 2009 150 </t>
  </si>
  <si>
    <t>субсидия на осуществление деятельности в сфере молодежной политики социальными учреждениями молодежи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</si>
  <si>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</si>
  <si>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</si>
  <si>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858 2 02 49999 05 4007 150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</si>
  <si>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</si>
  <si>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182 1 01 02010 01 5000 110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</si>
  <si>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</si>
  <si>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</si>
  <si>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>000 1 11 09000 00 0000 120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</si>
  <si>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
</t>
  </si>
  <si>
    <t>000 1 11 09040 00 0000 120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</si>
  <si>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</si>
  <si>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868 1 11 09045 05 0000 120</t>
  </si>
  <si>
    <t>850 1 13 02995 05 0000 130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</si>
  <si>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</si>
  <si>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
</t>
  </si>
  <si>
    <t>858 1 16 07010 05 0000 140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</si>
  <si>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</si>
  <si>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048 1 16 11050 01 0000 140</t>
  </si>
  <si>
    <t>доходов бюджета Гаврилов-Ямского муниципального района за 2022 год в соответствии с классификацией доходов бюджета Российской Федерации</t>
  </si>
  <si>
    <t>Исполнено за 2022 год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</si>
  <si>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</si>
  <si>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</si>
  <si>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</si>
  <si>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</si>
  <si>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</si>
  <si>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</si>
  <si>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</si>
  <si>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</si>
  <si>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868 1 16 07010 05 0000 140</t>
  </si>
  <si>
    <t>850 2 02 19999 05 1008 150</t>
  </si>
  <si>
    <t>Прочие дотации бюджетам муниципальных районов (Дотации на поощрение муниципальных управленческих команд за достижене показателей деятельности органов исполнительной власти)</t>
  </si>
  <si>
    <t>от 27.04.2023  №  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</si>
</sst>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6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6"/>
  <sheetViews>
    <sheetView tabSelected="1" zoomScale="80" zoomScaleNormal="80" workbookViewId="0">
      <selection activeCell="A4" sqref="A4"/>
    </sheetView>
  </sheetViews>
  <sheetFormatPr defaultColWidth="9.109375" defaultRowHeight="14.4" x14ac:dyDescent="0.3"/>
  <cols>
    <col min="1" max="1" width="26.5546875" style="1" customWidth="1"/>
    <col min="2" max="2" width="49.6640625" style="1" customWidth="1"/>
    <col min="3" max="3" width="18.44140625" style="1" customWidth="1"/>
    <col min="4" max="4" width="18.88671875" style="1" customWidth="1"/>
    <col min="5" max="5" width="8.44140625" style="1" customWidth="1"/>
    <col min="6" max="9" width="9.109375" style="1"/>
    <col min="10" max="10" width="14" style="1" bestFit="1" customWidth="1"/>
    <col min="11" max="16384" width="9.109375" style="1"/>
  </cols>
  <sheetData>
    <row r="1" spans="1:8" x14ac:dyDescent="0.3">
      <c r="D1" s="44" t="s">
        <v>278</v>
      </c>
      <c r="E1" s="44"/>
      <c r="G1" s="11"/>
      <c r="H1" s="11"/>
    </row>
    <row r="2" spans="1:8" x14ac:dyDescent="0.3">
      <c r="C2" s="44" t="s">
        <v>172</v>
      </c>
      <c r="D2" s="44"/>
      <c r="E2" s="44"/>
      <c r="G2" s="11"/>
      <c r="H2" s="11"/>
    </row>
    <row r="3" spans="1:8" x14ac:dyDescent="0.3">
      <c r="B3" s="44" t="s">
        <v>360</v>
      </c>
      <c r="C3" s="44"/>
      <c r="D3" s="44"/>
      <c r="E3" s="44"/>
      <c r="G3" s="10"/>
    </row>
    <row r="4" spans="1:8" x14ac:dyDescent="0.3">
      <c r="D4" s="42" t="s">
        <v>507</v>
      </c>
      <c r="E4" s="15"/>
    </row>
    <row r="5" spans="1:8" x14ac:dyDescent="0.3">
      <c r="B5" s="11"/>
      <c r="C5" s="11"/>
    </row>
    <row r="6" spans="1:8" ht="18.75" customHeight="1" x14ac:dyDescent="0.3">
      <c r="A6" s="46" t="s">
        <v>361</v>
      </c>
      <c r="B6" s="46"/>
      <c r="C6" s="46"/>
      <c r="D6" s="46"/>
      <c r="E6" s="46"/>
    </row>
    <row r="7" spans="1:8" ht="45" customHeight="1" x14ac:dyDescent="0.3">
      <c r="A7" s="47" t="s">
        <v>494</v>
      </c>
      <c r="B7" s="47"/>
      <c r="C7" s="47"/>
      <c r="D7" s="47"/>
      <c r="E7" s="47"/>
    </row>
    <row r="8" spans="1:8" ht="31.2" x14ac:dyDescent="0.3">
      <c r="A8" s="45" t="s">
        <v>2</v>
      </c>
      <c r="B8" s="45" t="s">
        <v>3</v>
      </c>
      <c r="C8" s="26" t="s">
        <v>425</v>
      </c>
      <c r="D8" s="43" t="s">
        <v>495</v>
      </c>
      <c r="E8" s="24" t="s">
        <v>280</v>
      </c>
    </row>
    <row r="9" spans="1:8" ht="15.6" x14ac:dyDescent="0.3">
      <c r="A9" s="45"/>
      <c r="B9" s="45"/>
      <c r="C9" s="16" t="s">
        <v>4</v>
      </c>
      <c r="D9" s="17" t="s">
        <v>4</v>
      </c>
      <c r="E9" s="18" t="s">
        <v>279</v>
      </c>
    </row>
    <row r="10" spans="1:8" ht="31.2" x14ac:dyDescent="0.3">
      <c r="A10" s="2" t="s">
        <v>5</v>
      </c>
      <c r="B10" s="3" t="s">
        <v>229</v>
      </c>
      <c r="C10" s="28">
        <f>C11+C27+C33+C44+C48+C53+C68+C74+C91+C103+C144</f>
        <v>122567359</v>
      </c>
      <c r="D10" s="28">
        <f>D11+D27+D33+D44+D48+D53+D68+D74+D91+D103+D144</f>
        <v>139296613.03</v>
      </c>
      <c r="E10" s="35">
        <f>D10/C10*100</f>
        <v>113.64902871897567</v>
      </c>
    </row>
    <row r="11" spans="1:8" ht="31.2" x14ac:dyDescent="0.3">
      <c r="A11" s="2" t="s">
        <v>87</v>
      </c>
      <c r="B11" s="3" t="s">
        <v>228</v>
      </c>
      <c r="C11" s="28">
        <f>C12</f>
        <v>87076433</v>
      </c>
      <c r="D11" s="28">
        <f>D12</f>
        <v>99126527.569999993</v>
      </c>
      <c r="E11" s="35">
        <f t="shared" ref="E11:E33" si="0">D11/C11*100</f>
        <v>113.83852571223261</v>
      </c>
    </row>
    <row r="12" spans="1:8" ht="31.2" x14ac:dyDescent="0.3">
      <c r="A12" s="2" t="s">
        <v>88</v>
      </c>
      <c r="B12" s="3" t="s">
        <v>6</v>
      </c>
      <c r="C12" s="28">
        <f>SUM(C13:C25)</f>
        <v>87076433</v>
      </c>
      <c r="D12" s="28">
        <f>SUM(D13:D26)</f>
        <v>99126527.569999993</v>
      </c>
      <c r="E12" s="35">
        <f t="shared" si="0"/>
        <v>113.83852571223261</v>
      </c>
    </row>
    <row r="13" spans="1:8" ht="140.4" x14ac:dyDescent="0.3">
      <c r="A13" s="4" t="s">
        <v>183</v>
      </c>
      <c r="B13" s="5" t="s">
        <v>235</v>
      </c>
      <c r="C13" s="29">
        <v>85324433</v>
      </c>
      <c r="D13" s="29">
        <v>95767609.730000004</v>
      </c>
      <c r="E13" s="36">
        <f t="shared" si="0"/>
        <v>112.23937430677096</v>
      </c>
    </row>
    <row r="14" spans="1:8" ht="109.2" x14ac:dyDescent="0.3">
      <c r="A14" s="4" t="s">
        <v>281</v>
      </c>
      <c r="B14" s="5" t="s">
        <v>284</v>
      </c>
      <c r="C14" s="29">
        <v>0</v>
      </c>
      <c r="D14" s="29">
        <v>88450.559999999998</v>
      </c>
      <c r="E14" s="36">
        <v>0</v>
      </c>
    </row>
    <row r="15" spans="1:8" ht="140.4" x14ac:dyDescent="0.3">
      <c r="A15" s="4" t="s">
        <v>282</v>
      </c>
      <c r="B15" s="5" t="s">
        <v>285</v>
      </c>
      <c r="C15" s="29">
        <v>0</v>
      </c>
      <c r="D15" s="29">
        <v>74736.27</v>
      </c>
      <c r="E15" s="36">
        <v>0</v>
      </c>
    </row>
    <row r="16" spans="1:8" ht="109.2" x14ac:dyDescent="0.3">
      <c r="A16" s="4" t="s">
        <v>283</v>
      </c>
      <c r="B16" s="5" t="s">
        <v>286</v>
      </c>
      <c r="C16" s="29">
        <v>0</v>
      </c>
      <c r="D16" s="29">
        <v>9080.1</v>
      </c>
      <c r="E16" s="36">
        <v>0</v>
      </c>
    </row>
    <row r="17" spans="1:5" ht="171.6" x14ac:dyDescent="0.3">
      <c r="A17" s="4" t="s">
        <v>480</v>
      </c>
      <c r="B17" s="5" t="s">
        <v>481</v>
      </c>
      <c r="C17" s="29">
        <v>0</v>
      </c>
      <c r="D17" s="29">
        <v>-189.76</v>
      </c>
      <c r="E17" s="36">
        <v>0</v>
      </c>
    </row>
    <row r="18" spans="1:5" ht="187.2" x14ac:dyDescent="0.3">
      <c r="A18" s="4" t="s">
        <v>184</v>
      </c>
      <c r="B18" s="5" t="s">
        <v>236</v>
      </c>
      <c r="C18" s="29">
        <v>100000</v>
      </c>
      <c r="D18" s="29">
        <v>97705.45</v>
      </c>
      <c r="E18" s="36">
        <f t="shared" si="0"/>
        <v>97.705449999999999</v>
      </c>
    </row>
    <row r="19" spans="1:5" ht="171.6" x14ac:dyDescent="0.3">
      <c r="A19" s="4" t="s">
        <v>413</v>
      </c>
      <c r="B19" s="5" t="s">
        <v>364</v>
      </c>
      <c r="C19" s="29">
        <v>0</v>
      </c>
      <c r="D19" s="29">
        <v>1099.6300000000001</v>
      </c>
      <c r="E19" s="36">
        <v>0</v>
      </c>
    </row>
    <row r="20" spans="1:5" ht="202.8" x14ac:dyDescent="0.3">
      <c r="A20" s="4" t="s">
        <v>287</v>
      </c>
      <c r="B20" s="5" t="s">
        <v>288</v>
      </c>
      <c r="C20" s="29">
        <v>0</v>
      </c>
      <c r="D20" s="29">
        <v>1246.1500000000001</v>
      </c>
      <c r="E20" s="36">
        <v>0</v>
      </c>
    </row>
    <row r="21" spans="1:5" ht="109.2" x14ac:dyDescent="0.3">
      <c r="A21" s="4" t="s">
        <v>185</v>
      </c>
      <c r="B21" s="5" t="s">
        <v>237</v>
      </c>
      <c r="C21" s="29">
        <v>600000</v>
      </c>
      <c r="D21" s="29">
        <v>749941.86</v>
      </c>
      <c r="E21" s="36">
        <f t="shared" si="0"/>
        <v>124.99031000000001</v>
      </c>
    </row>
    <row r="22" spans="1:5" ht="78" x14ac:dyDescent="0.3">
      <c r="A22" s="4" t="s">
        <v>289</v>
      </c>
      <c r="B22" s="5" t="s">
        <v>291</v>
      </c>
      <c r="C22" s="29">
        <v>0</v>
      </c>
      <c r="D22" s="29">
        <v>26438.17</v>
      </c>
      <c r="E22" s="36">
        <v>0</v>
      </c>
    </row>
    <row r="23" spans="1:5" ht="109.2" x14ac:dyDescent="0.3">
      <c r="A23" s="4" t="s">
        <v>290</v>
      </c>
      <c r="B23" s="13" t="s">
        <v>292</v>
      </c>
      <c r="C23" s="29">
        <v>0</v>
      </c>
      <c r="D23" s="29">
        <v>16343.88</v>
      </c>
      <c r="E23" s="36">
        <v>0</v>
      </c>
    </row>
    <row r="24" spans="1:5" ht="171.6" x14ac:dyDescent="0.3">
      <c r="A24" s="4" t="s">
        <v>414</v>
      </c>
      <c r="B24" s="13" t="s">
        <v>415</v>
      </c>
      <c r="C24" s="29">
        <v>400000</v>
      </c>
      <c r="D24" s="29">
        <v>663004.19999999995</v>
      </c>
      <c r="E24" s="36">
        <f>D24/C24*100</f>
        <v>165.75104999999999</v>
      </c>
    </row>
    <row r="25" spans="1:5" ht="187.2" x14ac:dyDescent="0.3">
      <c r="A25" s="4" t="s">
        <v>362</v>
      </c>
      <c r="B25" s="13" t="s">
        <v>363</v>
      </c>
      <c r="C25" s="29">
        <v>652000</v>
      </c>
      <c r="D25" s="29">
        <v>1629430.51</v>
      </c>
      <c r="E25" s="36">
        <f>D25/C25*100</f>
        <v>249.91265490797545</v>
      </c>
    </row>
    <row r="26" spans="1:5" ht="156" x14ac:dyDescent="0.3">
      <c r="A26" s="4" t="s">
        <v>416</v>
      </c>
      <c r="B26" s="13" t="s">
        <v>417</v>
      </c>
      <c r="C26" s="29">
        <v>0</v>
      </c>
      <c r="D26" s="29">
        <v>1630.82</v>
      </c>
      <c r="E26" s="36">
        <v>0</v>
      </c>
    </row>
    <row r="27" spans="1:5" ht="46.8" x14ac:dyDescent="0.3">
      <c r="A27" s="2" t="s">
        <v>7</v>
      </c>
      <c r="B27" s="3" t="s">
        <v>222</v>
      </c>
      <c r="C27" s="28">
        <f>C28</f>
        <v>7494150</v>
      </c>
      <c r="D27" s="28">
        <f>D28</f>
        <v>8647781.6600000001</v>
      </c>
      <c r="E27" s="35">
        <f t="shared" si="0"/>
        <v>115.39376260149584</v>
      </c>
    </row>
    <row r="28" spans="1:5" ht="36" customHeight="1" x14ac:dyDescent="0.3">
      <c r="A28" s="6" t="s">
        <v>8</v>
      </c>
      <c r="B28" s="7" t="s">
        <v>178</v>
      </c>
      <c r="C28" s="30">
        <f>C29+C30+C31+C32</f>
        <v>7494150</v>
      </c>
      <c r="D28" s="30">
        <f>D29+D30+D31+D32</f>
        <v>8647781.6600000001</v>
      </c>
      <c r="E28" s="36">
        <f t="shared" si="0"/>
        <v>115.39376260149584</v>
      </c>
    </row>
    <row r="29" spans="1:5" ht="156" x14ac:dyDescent="0.3">
      <c r="A29" s="4" t="s">
        <v>167</v>
      </c>
      <c r="B29" s="5" t="s">
        <v>223</v>
      </c>
      <c r="C29" s="29">
        <v>3388330</v>
      </c>
      <c r="D29" s="29">
        <v>4335193.82</v>
      </c>
      <c r="E29" s="36">
        <f t="shared" si="0"/>
        <v>127.94485247894983</v>
      </c>
    </row>
    <row r="30" spans="1:5" ht="187.2" x14ac:dyDescent="0.3">
      <c r="A30" s="4" t="s">
        <v>168</v>
      </c>
      <c r="B30" s="5" t="s">
        <v>224</v>
      </c>
      <c r="C30" s="29">
        <v>18760</v>
      </c>
      <c r="D30" s="29">
        <v>23416.77</v>
      </c>
      <c r="E30" s="36">
        <f t="shared" si="0"/>
        <v>124.82286780383795</v>
      </c>
    </row>
    <row r="31" spans="1:5" ht="156" x14ac:dyDescent="0.3">
      <c r="A31" s="4" t="s">
        <v>169</v>
      </c>
      <c r="B31" s="5" t="s">
        <v>225</v>
      </c>
      <c r="C31" s="29">
        <v>4511940</v>
      </c>
      <c r="D31" s="29">
        <v>4786543.58</v>
      </c>
      <c r="E31" s="36">
        <f t="shared" si="0"/>
        <v>106.08615318466114</v>
      </c>
    </row>
    <row r="32" spans="1:5" ht="156" x14ac:dyDescent="0.3">
      <c r="A32" s="4" t="s">
        <v>170</v>
      </c>
      <c r="B32" s="5" t="s">
        <v>226</v>
      </c>
      <c r="C32" s="29">
        <v>-424880</v>
      </c>
      <c r="D32" s="29">
        <v>-497372.51</v>
      </c>
      <c r="E32" s="36">
        <f t="shared" si="0"/>
        <v>117.06187864808888</v>
      </c>
    </row>
    <row r="33" spans="1:5" ht="31.2" x14ac:dyDescent="0.3">
      <c r="A33" s="2" t="s">
        <v>430</v>
      </c>
      <c r="B33" s="3" t="s">
        <v>227</v>
      </c>
      <c r="C33" s="28">
        <f>C34+C38+C40</f>
        <v>2353860</v>
      </c>
      <c r="D33" s="28">
        <f>D34+D38+D40</f>
        <v>2870542.3</v>
      </c>
      <c r="E33" s="36">
        <f t="shared" si="0"/>
        <v>121.95042610860457</v>
      </c>
    </row>
    <row r="34" spans="1:5" ht="31.2" x14ac:dyDescent="0.3">
      <c r="A34" s="6" t="s">
        <v>455</v>
      </c>
      <c r="B34" s="7" t="s">
        <v>1</v>
      </c>
      <c r="C34" s="30">
        <v>0</v>
      </c>
      <c r="D34" s="30">
        <f>SUM(D35:D37)</f>
        <v>70684.31</v>
      </c>
      <c r="E34" s="36">
        <v>0</v>
      </c>
    </row>
    <row r="35" spans="1:5" ht="78" x14ac:dyDescent="0.3">
      <c r="A35" s="4" t="s">
        <v>186</v>
      </c>
      <c r="B35" s="5" t="s">
        <v>187</v>
      </c>
      <c r="C35" s="29">
        <v>0</v>
      </c>
      <c r="D35" s="29">
        <v>27652.54</v>
      </c>
      <c r="E35" s="36">
        <v>0</v>
      </c>
    </row>
    <row r="36" spans="1:5" ht="46.8" x14ac:dyDescent="0.3">
      <c r="A36" s="4" t="s">
        <v>293</v>
      </c>
      <c r="B36" s="5" t="s">
        <v>300</v>
      </c>
      <c r="C36" s="29">
        <v>0</v>
      </c>
      <c r="D36" s="29">
        <v>40798.71</v>
      </c>
      <c r="E36" s="37">
        <v>0</v>
      </c>
    </row>
    <row r="37" spans="1:5" ht="78" x14ac:dyDescent="0.3">
      <c r="A37" s="4" t="s">
        <v>294</v>
      </c>
      <c r="B37" s="5" t="s">
        <v>299</v>
      </c>
      <c r="C37" s="29">
        <v>0</v>
      </c>
      <c r="D37" s="29">
        <v>2233.06</v>
      </c>
      <c r="E37" s="37">
        <v>0</v>
      </c>
    </row>
    <row r="38" spans="1:5" ht="31.2" x14ac:dyDescent="0.3">
      <c r="A38" s="6" t="s">
        <v>9</v>
      </c>
      <c r="B38" s="7" t="s">
        <v>0</v>
      </c>
      <c r="C38" s="30">
        <f>C39</f>
        <v>53860</v>
      </c>
      <c r="D38" s="30">
        <f>D39</f>
        <v>53859.519999999997</v>
      </c>
      <c r="E38" s="36">
        <f t="shared" ref="E38:E52" si="1">D38/C38*100</f>
        <v>99.999108800594129</v>
      </c>
    </row>
    <row r="39" spans="1:5" ht="62.4" x14ac:dyDescent="0.3">
      <c r="A39" s="4" t="s">
        <v>188</v>
      </c>
      <c r="B39" s="12" t="s">
        <v>298</v>
      </c>
      <c r="C39" s="29">
        <v>53860</v>
      </c>
      <c r="D39" s="29">
        <v>53859.519999999997</v>
      </c>
      <c r="E39" s="36">
        <f t="shared" si="1"/>
        <v>99.999108800594129</v>
      </c>
    </row>
    <row r="40" spans="1:5" ht="31.2" x14ac:dyDescent="0.3">
      <c r="A40" s="6" t="s">
        <v>10</v>
      </c>
      <c r="B40" s="7" t="s">
        <v>11</v>
      </c>
      <c r="C40" s="30">
        <f>C41</f>
        <v>2300000</v>
      </c>
      <c r="D40" s="30">
        <f>D41+D42+D43</f>
        <v>2745998.4699999997</v>
      </c>
      <c r="E40" s="36">
        <f t="shared" si="1"/>
        <v>119.39123782608694</v>
      </c>
    </row>
    <row r="41" spans="1:5" ht="109.2" x14ac:dyDescent="0.3">
      <c r="A41" s="4" t="s">
        <v>189</v>
      </c>
      <c r="B41" s="5" t="s">
        <v>296</v>
      </c>
      <c r="C41" s="29">
        <v>2300000</v>
      </c>
      <c r="D41" s="29">
        <v>2735844.07</v>
      </c>
      <c r="E41" s="36">
        <f t="shared" si="1"/>
        <v>118.94974217391304</v>
      </c>
    </row>
    <row r="42" spans="1:5" ht="62.4" x14ac:dyDescent="0.3">
      <c r="A42" s="4" t="s">
        <v>295</v>
      </c>
      <c r="B42" s="5" t="s">
        <v>297</v>
      </c>
      <c r="C42" s="30">
        <v>0</v>
      </c>
      <c r="D42" s="30">
        <v>10156.31</v>
      </c>
      <c r="E42" s="36">
        <v>0</v>
      </c>
    </row>
    <row r="43" spans="1:5" ht="124.8" x14ac:dyDescent="0.3">
      <c r="A43" s="4" t="s">
        <v>456</v>
      </c>
      <c r="B43" s="5" t="s">
        <v>457</v>
      </c>
      <c r="C43" s="29">
        <v>0</v>
      </c>
      <c r="D43" s="29">
        <v>-1.91</v>
      </c>
      <c r="E43" s="40">
        <v>0</v>
      </c>
    </row>
    <row r="44" spans="1:5" ht="46.8" x14ac:dyDescent="0.3">
      <c r="A44" s="2" t="s">
        <v>86</v>
      </c>
      <c r="B44" s="3" t="s">
        <v>230</v>
      </c>
      <c r="C44" s="28">
        <f>C45</f>
        <v>1878800</v>
      </c>
      <c r="D44" s="28">
        <f>D45</f>
        <v>1902163</v>
      </c>
      <c r="E44" s="35">
        <f t="shared" si="1"/>
        <v>101.24350649350649</v>
      </c>
    </row>
    <row r="45" spans="1:5" ht="31.2" x14ac:dyDescent="0.3">
      <c r="A45" s="6" t="s">
        <v>12</v>
      </c>
      <c r="B45" s="7" t="s">
        <v>13</v>
      </c>
      <c r="C45" s="30">
        <f>C46</f>
        <v>1878800</v>
      </c>
      <c r="D45" s="30">
        <f>D46+D47</f>
        <v>1902163</v>
      </c>
      <c r="E45" s="35">
        <f t="shared" si="1"/>
        <v>101.24350649350649</v>
      </c>
    </row>
    <row r="46" spans="1:5" ht="93.6" x14ac:dyDescent="0.3">
      <c r="A46" s="4" t="s">
        <v>191</v>
      </c>
      <c r="B46" s="5" t="s">
        <v>190</v>
      </c>
      <c r="C46" s="29">
        <v>1878800</v>
      </c>
      <c r="D46" s="29">
        <v>1879163</v>
      </c>
      <c r="E46" s="36">
        <f t="shared" si="1"/>
        <v>100.01932084309134</v>
      </c>
    </row>
    <row r="47" spans="1:5" ht="62.4" x14ac:dyDescent="0.3">
      <c r="A47" s="4" t="s">
        <v>418</v>
      </c>
      <c r="B47" s="5" t="s">
        <v>419</v>
      </c>
      <c r="C47" s="29">
        <v>0</v>
      </c>
      <c r="D47" s="29">
        <v>23000</v>
      </c>
      <c r="E47" s="36">
        <v>0</v>
      </c>
    </row>
    <row r="48" spans="1:5" ht="31.2" x14ac:dyDescent="0.3">
      <c r="A48" s="2" t="s">
        <v>14</v>
      </c>
      <c r="B48" s="3" t="s">
        <v>231</v>
      </c>
      <c r="C48" s="28">
        <f>C49</f>
        <v>3167000</v>
      </c>
      <c r="D48" s="28">
        <f>D49</f>
        <v>3578026.8</v>
      </c>
      <c r="E48" s="35">
        <f t="shared" si="1"/>
        <v>112.97842753394379</v>
      </c>
    </row>
    <row r="49" spans="1:5" ht="46.8" x14ac:dyDescent="0.3">
      <c r="A49" s="6" t="s">
        <v>15</v>
      </c>
      <c r="B49" s="7" t="s">
        <v>93</v>
      </c>
      <c r="C49" s="28">
        <f>SUM(C50:C52)</f>
        <v>3167000</v>
      </c>
      <c r="D49" s="28">
        <f>SUM(D50:D52)</f>
        <v>3578026.8</v>
      </c>
      <c r="E49" s="35">
        <f t="shared" si="1"/>
        <v>112.97842753394379</v>
      </c>
    </row>
    <row r="50" spans="1:5" ht="78" x14ac:dyDescent="0.3">
      <c r="A50" s="4" t="s">
        <v>301</v>
      </c>
      <c r="B50" s="5" t="s">
        <v>303</v>
      </c>
      <c r="C50" s="29">
        <v>2960000</v>
      </c>
      <c r="D50" s="29">
        <v>3364027.84</v>
      </c>
      <c r="E50" s="36">
        <f t="shared" si="1"/>
        <v>113.64958918918919</v>
      </c>
    </row>
    <row r="51" spans="1:5" ht="109.2" x14ac:dyDescent="0.3">
      <c r="A51" s="4" t="s">
        <v>302</v>
      </c>
      <c r="B51" s="5" t="s">
        <v>304</v>
      </c>
      <c r="C51" s="29">
        <v>187000</v>
      </c>
      <c r="D51" s="29">
        <v>193998.96</v>
      </c>
      <c r="E51" s="36">
        <f t="shared" si="1"/>
        <v>103.74275935828877</v>
      </c>
    </row>
    <row r="52" spans="1:5" ht="109.2" x14ac:dyDescent="0.3">
      <c r="A52" s="4" t="s">
        <v>426</v>
      </c>
      <c r="B52" s="5" t="s">
        <v>427</v>
      </c>
      <c r="C52" s="29">
        <v>20000</v>
      </c>
      <c r="D52" s="29">
        <v>20000</v>
      </c>
      <c r="E52" s="36">
        <f t="shared" si="1"/>
        <v>100</v>
      </c>
    </row>
    <row r="53" spans="1:5" ht="51" customHeight="1" x14ac:dyDescent="0.3">
      <c r="A53" s="2" t="s">
        <v>84</v>
      </c>
      <c r="B53" s="3" t="s">
        <v>232</v>
      </c>
      <c r="C53" s="28">
        <f>C57+C54+C65</f>
        <v>6076527</v>
      </c>
      <c r="D53" s="28">
        <f>D57+D54+D65</f>
        <v>7417112.0300000003</v>
      </c>
      <c r="E53" s="35">
        <f t="shared" ref="E53:E55" si="2">D53/C53*100</f>
        <v>122.06169790737374</v>
      </c>
    </row>
    <row r="54" spans="1:5" ht="51" customHeight="1" x14ac:dyDescent="0.3">
      <c r="A54" s="2" t="s">
        <v>309</v>
      </c>
      <c r="B54" s="3" t="s">
        <v>308</v>
      </c>
      <c r="C54" s="28">
        <f>C55</f>
        <v>22335</v>
      </c>
      <c r="D54" s="28">
        <f>D55</f>
        <v>22334.65</v>
      </c>
      <c r="E54" s="38">
        <f t="shared" si="2"/>
        <v>99.99843295276473</v>
      </c>
    </row>
    <row r="55" spans="1:5" ht="51" customHeight="1" x14ac:dyDescent="0.3">
      <c r="A55" s="6" t="s">
        <v>307</v>
      </c>
      <c r="B55" s="7" t="s">
        <v>305</v>
      </c>
      <c r="C55" s="28">
        <f>C56</f>
        <v>22335</v>
      </c>
      <c r="D55" s="28">
        <f>D56</f>
        <v>22334.65</v>
      </c>
      <c r="E55" s="37">
        <f t="shared" si="2"/>
        <v>99.99843295276473</v>
      </c>
    </row>
    <row r="56" spans="1:5" ht="51" customHeight="1" x14ac:dyDescent="0.3">
      <c r="A56" s="4" t="s">
        <v>306</v>
      </c>
      <c r="B56" s="5" t="s">
        <v>305</v>
      </c>
      <c r="C56" s="29">
        <v>22335</v>
      </c>
      <c r="D56" s="29">
        <v>22334.65</v>
      </c>
      <c r="E56" s="39">
        <f>D56/C56*100</f>
        <v>99.99843295276473</v>
      </c>
    </row>
    <row r="57" spans="1:5" ht="140.4" x14ac:dyDescent="0.3">
      <c r="A57" s="2" t="s">
        <v>85</v>
      </c>
      <c r="B57" s="3" t="s">
        <v>16</v>
      </c>
      <c r="C57" s="28">
        <f>C58+C61+C64</f>
        <v>6001802</v>
      </c>
      <c r="D57" s="28">
        <f>D58+D61+D64</f>
        <v>7320557.0800000001</v>
      </c>
      <c r="E57" s="35">
        <f t="shared" ref="E57:E85" si="3">D57/C57*100</f>
        <v>121.97265221345191</v>
      </c>
    </row>
    <row r="58" spans="1:5" ht="78" x14ac:dyDescent="0.3">
      <c r="A58" s="6" t="s">
        <v>17</v>
      </c>
      <c r="B58" s="7" t="s">
        <v>193</v>
      </c>
      <c r="C58" s="30">
        <f>C59+C60</f>
        <v>3900000</v>
      </c>
      <c r="D58" s="30">
        <f>D59+D60</f>
        <v>4915012.26</v>
      </c>
      <c r="E58" s="36">
        <f t="shared" si="3"/>
        <v>126.02595538461539</v>
      </c>
    </row>
    <row r="59" spans="1:5" ht="124.8" x14ac:dyDescent="0.3">
      <c r="A59" s="4" t="s">
        <v>18</v>
      </c>
      <c r="B59" s="5" t="s">
        <v>192</v>
      </c>
      <c r="C59" s="29">
        <v>2950000</v>
      </c>
      <c r="D59" s="29">
        <v>3828064.76</v>
      </c>
      <c r="E59" s="36">
        <f t="shared" si="3"/>
        <v>129.76490711864406</v>
      </c>
    </row>
    <row r="60" spans="1:5" ht="109.2" x14ac:dyDescent="0.3">
      <c r="A60" s="4" t="s">
        <v>19</v>
      </c>
      <c r="B60" s="5" t="s">
        <v>179</v>
      </c>
      <c r="C60" s="29">
        <v>950000</v>
      </c>
      <c r="D60" s="29">
        <v>1086947.5</v>
      </c>
      <c r="E60" s="36">
        <f t="shared" si="3"/>
        <v>114.41552631578948</v>
      </c>
    </row>
    <row r="61" spans="1:5" ht="109.2" x14ac:dyDescent="0.3">
      <c r="A61" s="6" t="s">
        <v>20</v>
      </c>
      <c r="B61" s="8" t="s">
        <v>194</v>
      </c>
      <c r="C61" s="30">
        <f>C62</f>
        <v>310000</v>
      </c>
      <c r="D61" s="30">
        <f>D62</f>
        <v>333069.82</v>
      </c>
      <c r="E61" s="36">
        <f t="shared" si="3"/>
        <v>107.44187741935485</v>
      </c>
    </row>
    <row r="62" spans="1:5" ht="109.2" x14ac:dyDescent="0.3">
      <c r="A62" s="4" t="s">
        <v>21</v>
      </c>
      <c r="B62" s="5" t="s">
        <v>22</v>
      </c>
      <c r="C62" s="29">
        <v>310000</v>
      </c>
      <c r="D62" s="29">
        <v>333069.82</v>
      </c>
      <c r="E62" s="36">
        <f t="shared" si="3"/>
        <v>107.44187741935485</v>
      </c>
    </row>
    <row r="63" spans="1:5" ht="62.4" x14ac:dyDescent="0.3">
      <c r="A63" s="6" t="s">
        <v>89</v>
      </c>
      <c r="B63" s="7" t="s">
        <v>180</v>
      </c>
      <c r="C63" s="30">
        <f>C64</f>
        <v>1791802</v>
      </c>
      <c r="D63" s="30">
        <f>D64</f>
        <v>2072475</v>
      </c>
      <c r="E63" s="36">
        <f t="shared" si="3"/>
        <v>115.66428656737742</v>
      </c>
    </row>
    <row r="64" spans="1:5" ht="46.8" x14ac:dyDescent="0.3">
      <c r="A64" s="4" t="s">
        <v>23</v>
      </c>
      <c r="B64" s="5" t="s">
        <v>24</v>
      </c>
      <c r="C64" s="29">
        <v>1791802</v>
      </c>
      <c r="D64" s="29">
        <v>2072475</v>
      </c>
      <c r="E64" s="36">
        <f t="shared" si="3"/>
        <v>115.66428656737742</v>
      </c>
    </row>
    <row r="65" spans="1:5" ht="140.4" x14ac:dyDescent="0.3">
      <c r="A65" s="2" t="s">
        <v>483</v>
      </c>
      <c r="B65" s="3" t="s">
        <v>482</v>
      </c>
      <c r="C65" s="28">
        <f>C66</f>
        <v>52390</v>
      </c>
      <c r="D65" s="28">
        <f>D66</f>
        <v>74220.3</v>
      </c>
      <c r="E65" s="35">
        <v>0</v>
      </c>
    </row>
    <row r="66" spans="1:5" ht="124.8" x14ac:dyDescent="0.3">
      <c r="A66" s="6" t="s">
        <v>485</v>
      </c>
      <c r="B66" s="7" t="s">
        <v>484</v>
      </c>
      <c r="C66" s="30">
        <f>C67</f>
        <v>52390</v>
      </c>
      <c r="D66" s="30">
        <f>D67</f>
        <v>74220.3</v>
      </c>
      <c r="E66" s="36">
        <v>0</v>
      </c>
    </row>
    <row r="67" spans="1:5" ht="234" x14ac:dyDescent="0.3">
      <c r="A67" s="4" t="s">
        <v>487</v>
      </c>
      <c r="B67" s="5" t="s">
        <v>486</v>
      </c>
      <c r="C67" s="29">
        <v>52390</v>
      </c>
      <c r="D67" s="29">
        <v>74220.3</v>
      </c>
      <c r="E67" s="36">
        <v>0</v>
      </c>
    </row>
    <row r="68" spans="1:5" ht="31.2" x14ac:dyDescent="0.3">
      <c r="A68" s="2" t="s">
        <v>25</v>
      </c>
      <c r="B68" s="3" t="s">
        <v>199</v>
      </c>
      <c r="C68" s="28">
        <f>C69</f>
        <v>527000</v>
      </c>
      <c r="D68" s="28">
        <f>D69</f>
        <v>504567.48000000004</v>
      </c>
      <c r="E68" s="35">
        <f t="shared" si="3"/>
        <v>95.743354838709678</v>
      </c>
    </row>
    <row r="69" spans="1:5" ht="31.2" x14ac:dyDescent="0.3">
      <c r="A69" s="6" t="s">
        <v>90</v>
      </c>
      <c r="B69" s="7" t="s">
        <v>26</v>
      </c>
      <c r="C69" s="30">
        <f>C70+C71+C72+C73</f>
        <v>527000</v>
      </c>
      <c r="D69" s="30">
        <f>SUM(D70:D73)</f>
        <v>504567.48000000004</v>
      </c>
      <c r="E69" s="36">
        <f t="shared" si="3"/>
        <v>95.743354838709678</v>
      </c>
    </row>
    <row r="70" spans="1:5" ht="95.25" customHeight="1" x14ac:dyDescent="0.3">
      <c r="A70" s="4" t="s">
        <v>420</v>
      </c>
      <c r="B70" s="5" t="s">
        <v>195</v>
      </c>
      <c r="C70" s="29">
        <v>135000</v>
      </c>
      <c r="D70" s="29">
        <v>123077.52</v>
      </c>
      <c r="E70" s="36">
        <f t="shared" si="3"/>
        <v>91.168533333333329</v>
      </c>
    </row>
    <row r="71" spans="1:5" ht="78" x14ac:dyDescent="0.3">
      <c r="A71" s="4" t="s">
        <v>421</v>
      </c>
      <c r="B71" s="5" t="s">
        <v>196</v>
      </c>
      <c r="C71" s="29">
        <v>28000</v>
      </c>
      <c r="D71" s="29">
        <v>6614.68</v>
      </c>
      <c r="E71" s="36">
        <f t="shared" si="3"/>
        <v>23.623857142857144</v>
      </c>
    </row>
    <row r="72" spans="1:5" ht="78" x14ac:dyDescent="0.3">
      <c r="A72" s="4" t="s">
        <v>422</v>
      </c>
      <c r="B72" s="5" t="s">
        <v>197</v>
      </c>
      <c r="C72" s="29">
        <v>50000</v>
      </c>
      <c r="D72" s="29">
        <v>97041.75</v>
      </c>
      <c r="E72" s="36">
        <f t="shared" si="3"/>
        <v>194.08350000000002</v>
      </c>
    </row>
    <row r="73" spans="1:5" ht="78" x14ac:dyDescent="0.3">
      <c r="A73" s="4" t="s">
        <v>423</v>
      </c>
      <c r="B73" s="5" t="s">
        <v>198</v>
      </c>
      <c r="C73" s="29">
        <v>314000</v>
      </c>
      <c r="D73" s="29">
        <v>277833.53000000003</v>
      </c>
      <c r="E73" s="36">
        <f t="shared" si="3"/>
        <v>88.482015923566891</v>
      </c>
    </row>
    <row r="74" spans="1:5" ht="36" customHeight="1" x14ac:dyDescent="0.3">
      <c r="A74" s="2" t="s">
        <v>27</v>
      </c>
      <c r="B74" s="3" t="s">
        <v>233</v>
      </c>
      <c r="C74" s="28">
        <f>C75+C82</f>
        <v>6445500</v>
      </c>
      <c r="D74" s="28">
        <f>D75+D82</f>
        <v>6541892.4199999999</v>
      </c>
      <c r="E74" s="35">
        <f t="shared" si="3"/>
        <v>101.49549949577224</v>
      </c>
    </row>
    <row r="75" spans="1:5" ht="25.5" customHeight="1" x14ac:dyDescent="0.3">
      <c r="A75" s="2" t="s">
        <v>28</v>
      </c>
      <c r="B75" s="3" t="s">
        <v>29</v>
      </c>
      <c r="C75" s="28">
        <f>C79+C76</f>
        <v>6225500</v>
      </c>
      <c r="D75" s="28">
        <f>D79+D76</f>
        <v>6229100</v>
      </c>
      <c r="E75" s="35">
        <f t="shared" si="3"/>
        <v>100.05782668058791</v>
      </c>
    </row>
    <row r="76" spans="1:5" ht="25.5" customHeight="1" x14ac:dyDescent="0.3">
      <c r="A76" s="2" t="s">
        <v>313</v>
      </c>
      <c r="B76" s="19" t="s">
        <v>314</v>
      </c>
      <c r="C76" s="28">
        <f>C77</f>
        <v>70000</v>
      </c>
      <c r="D76" s="28">
        <f>D77</f>
        <v>73600</v>
      </c>
      <c r="E76" s="35">
        <f t="shared" si="3"/>
        <v>105.14285714285714</v>
      </c>
    </row>
    <row r="77" spans="1:5" ht="62.4" x14ac:dyDescent="0.3">
      <c r="A77" s="6" t="s">
        <v>312</v>
      </c>
      <c r="B77" s="7" t="s">
        <v>311</v>
      </c>
      <c r="C77" s="30">
        <f>C78</f>
        <v>70000</v>
      </c>
      <c r="D77" s="30">
        <f>D78</f>
        <v>73600</v>
      </c>
      <c r="E77" s="36">
        <f t="shared" si="3"/>
        <v>105.14285714285714</v>
      </c>
    </row>
    <row r="78" spans="1:5" ht="62.4" x14ac:dyDescent="0.3">
      <c r="A78" s="4" t="s">
        <v>310</v>
      </c>
      <c r="B78" s="5" t="s">
        <v>311</v>
      </c>
      <c r="C78" s="29">
        <v>70000</v>
      </c>
      <c r="D78" s="29">
        <v>73600</v>
      </c>
      <c r="E78" s="36">
        <f>D78/C78*100</f>
        <v>105.14285714285714</v>
      </c>
    </row>
    <row r="79" spans="1:5" ht="46.8" x14ac:dyDescent="0.3">
      <c r="A79" s="2" t="s">
        <v>30</v>
      </c>
      <c r="B79" s="3" t="s">
        <v>200</v>
      </c>
      <c r="C79" s="28">
        <f>C80</f>
        <v>6155500</v>
      </c>
      <c r="D79" s="28">
        <f>D80</f>
        <v>6155500</v>
      </c>
      <c r="E79" s="35">
        <f t="shared" si="3"/>
        <v>100</v>
      </c>
    </row>
    <row r="80" spans="1:5" ht="62.4" x14ac:dyDescent="0.3">
      <c r="A80" s="6" t="s">
        <v>31</v>
      </c>
      <c r="B80" s="7" t="s">
        <v>201</v>
      </c>
      <c r="C80" s="30">
        <f>C81</f>
        <v>6155500</v>
      </c>
      <c r="D80" s="30">
        <f>SUM(D81)</f>
        <v>6155500</v>
      </c>
      <c r="E80" s="36">
        <f t="shared" si="3"/>
        <v>100</v>
      </c>
    </row>
    <row r="81" spans="1:5" ht="62.4" x14ac:dyDescent="0.3">
      <c r="A81" s="4" t="s">
        <v>32</v>
      </c>
      <c r="B81" s="5" t="s">
        <v>201</v>
      </c>
      <c r="C81" s="29">
        <v>6155500</v>
      </c>
      <c r="D81" s="29">
        <v>6155500</v>
      </c>
      <c r="E81" s="36">
        <f t="shared" si="3"/>
        <v>100</v>
      </c>
    </row>
    <row r="82" spans="1:5" ht="31.2" x14ac:dyDescent="0.3">
      <c r="A82" s="2" t="s">
        <v>94</v>
      </c>
      <c r="B82" s="3" t="s">
        <v>95</v>
      </c>
      <c r="C82" s="28">
        <f>C83+C86</f>
        <v>220000</v>
      </c>
      <c r="D82" s="28">
        <f>D83+D86</f>
        <v>312792.42</v>
      </c>
      <c r="E82" s="35">
        <f t="shared" si="3"/>
        <v>142.17837272727272</v>
      </c>
    </row>
    <row r="83" spans="1:5" ht="46.8" x14ac:dyDescent="0.3">
      <c r="A83" s="6" t="s">
        <v>96</v>
      </c>
      <c r="B83" s="7" t="s">
        <v>261</v>
      </c>
      <c r="C83" s="30">
        <f>C84</f>
        <v>220000</v>
      </c>
      <c r="D83" s="30">
        <f>D84</f>
        <v>231522.99</v>
      </c>
      <c r="E83" s="36">
        <f t="shared" si="3"/>
        <v>105.23772272727273</v>
      </c>
    </row>
    <row r="84" spans="1:5" ht="46.8" x14ac:dyDescent="0.3">
      <c r="A84" s="6" t="s">
        <v>97</v>
      </c>
      <c r="B84" s="7" t="s">
        <v>99</v>
      </c>
      <c r="C84" s="30">
        <f>C85</f>
        <v>220000</v>
      </c>
      <c r="D84" s="30">
        <f>D85</f>
        <v>231522.99</v>
      </c>
      <c r="E84" s="36">
        <f t="shared" si="3"/>
        <v>105.23772272727273</v>
      </c>
    </row>
    <row r="85" spans="1:5" ht="46.8" x14ac:dyDescent="0.3">
      <c r="A85" s="4" t="s">
        <v>98</v>
      </c>
      <c r="B85" s="5" t="s">
        <v>99</v>
      </c>
      <c r="C85" s="29">
        <v>220000</v>
      </c>
      <c r="D85" s="29">
        <v>231522.99</v>
      </c>
      <c r="E85" s="36">
        <f t="shared" si="3"/>
        <v>105.23772272727273</v>
      </c>
    </row>
    <row r="86" spans="1:5" ht="31.2" x14ac:dyDescent="0.3">
      <c r="A86" s="6" t="s">
        <v>318</v>
      </c>
      <c r="B86" s="7" t="s">
        <v>319</v>
      </c>
      <c r="C86" s="30">
        <f>C87</f>
        <v>0</v>
      </c>
      <c r="D86" s="30">
        <f>D87</f>
        <v>81269.429999999993</v>
      </c>
      <c r="E86" s="37">
        <v>0</v>
      </c>
    </row>
    <row r="87" spans="1:5" ht="31.2" x14ac:dyDescent="0.3">
      <c r="A87" s="6" t="s">
        <v>316</v>
      </c>
      <c r="B87" s="7" t="s">
        <v>317</v>
      </c>
      <c r="C87" s="30">
        <f>C89+C90</f>
        <v>0</v>
      </c>
      <c r="D87" s="30">
        <f>D89+D90+D88</f>
        <v>81269.429999999993</v>
      </c>
      <c r="E87" s="37">
        <v>0</v>
      </c>
    </row>
    <row r="88" spans="1:5" ht="31.2" x14ac:dyDescent="0.3">
      <c r="A88" s="4" t="s">
        <v>488</v>
      </c>
      <c r="B88" s="5" t="s">
        <v>317</v>
      </c>
      <c r="C88" s="29">
        <v>0</v>
      </c>
      <c r="D88" s="29">
        <v>10634.17</v>
      </c>
      <c r="E88" s="39">
        <v>0</v>
      </c>
    </row>
    <row r="89" spans="1:5" ht="31.2" x14ac:dyDescent="0.3">
      <c r="A89" s="4" t="s">
        <v>428</v>
      </c>
      <c r="B89" s="5" t="s">
        <v>317</v>
      </c>
      <c r="C89" s="29">
        <v>0</v>
      </c>
      <c r="D89" s="29">
        <v>22479.62</v>
      </c>
      <c r="E89" s="37">
        <v>0</v>
      </c>
    </row>
    <row r="90" spans="1:5" ht="31.2" x14ac:dyDescent="0.3">
      <c r="A90" s="4" t="s">
        <v>315</v>
      </c>
      <c r="B90" s="5" t="s">
        <v>317</v>
      </c>
      <c r="C90" s="29">
        <v>0</v>
      </c>
      <c r="D90" s="29">
        <v>48155.64</v>
      </c>
      <c r="E90" s="37">
        <v>0</v>
      </c>
    </row>
    <row r="91" spans="1:5" ht="37.5" customHeight="1" x14ac:dyDescent="0.3">
      <c r="A91" s="2" t="s">
        <v>82</v>
      </c>
      <c r="B91" s="3" t="s">
        <v>234</v>
      </c>
      <c r="C91" s="28">
        <f>C92+C100</f>
        <v>6662000</v>
      </c>
      <c r="D91" s="28">
        <f>D92+D100</f>
        <v>7298836.2300000004</v>
      </c>
      <c r="E91" s="35">
        <f t="shared" ref="E91" si="4">D91/C91*100</f>
        <v>109.55923491444011</v>
      </c>
    </row>
    <row r="92" spans="1:5" ht="62.4" x14ac:dyDescent="0.3">
      <c r="A92" s="2" t="s">
        <v>83</v>
      </c>
      <c r="B92" s="3" t="s">
        <v>202</v>
      </c>
      <c r="C92" s="28">
        <f>C93+C97</f>
        <v>1177000</v>
      </c>
      <c r="D92" s="28">
        <f>D93+D97</f>
        <v>1813836.23</v>
      </c>
      <c r="E92" s="35">
        <f t="shared" ref="E92:E99" si="5">D92/C92*100</f>
        <v>154.10673152081563</v>
      </c>
    </row>
    <row r="93" spans="1:5" ht="46.8" x14ac:dyDescent="0.3">
      <c r="A93" s="6" t="s">
        <v>33</v>
      </c>
      <c r="B93" s="7" t="s">
        <v>34</v>
      </c>
      <c r="C93" s="30">
        <f>C94+C95</f>
        <v>677000</v>
      </c>
      <c r="D93" s="30">
        <f>D94+D95</f>
        <v>1046826.1799999999</v>
      </c>
      <c r="E93" s="36">
        <f t="shared" si="5"/>
        <v>154.62720531757753</v>
      </c>
    </row>
    <row r="94" spans="1:5" ht="93.6" x14ac:dyDescent="0.3">
      <c r="A94" s="4" t="s">
        <v>35</v>
      </c>
      <c r="B94" s="5" t="s">
        <v>203</v>
      </c>
      <c r="C94" s="29">
        <v>620000</v>
      </c>
      <c r="D94" s="29">
        <v>990767.73</v>
      </c>
      <c r="E94" s="36">
        <f t="shared" si="5"/>
        <v>159.80124677419354</v>
      </c>
    </row>
    <row r="95" spans="1:5" ht="62.4" x14ac:dyDescent="0.3">
      <c r="A95" s="4" t="s">
        <v>36</v>
      </c>
      <c r="B95" s="5" t="s">
        <v>181</v>
      </c>
      <c r="C95" s="29">
        <v>57000</v>
      </c>
      <c r="D95" s="29">
        <v>56058.45</v>
      </c>
      <c r="E95" s="36">
        <f t="shared" si="5"/>
        <v>98.348157894736829</v>
      </c>
    </row>
    <row r="96" spans="1:5" ht="93.6" x14ac:dyDescent="0.3">
      <c r="A96" s="6" t="s">
        <v>204</v>
      </c>
      <c r="B96" s="8" t="s">
        <v>205</v>
      </c>
      <c r="C96" s="30">
        <f>C97</f>
        <v>500000</v>
      </c>
      <c r="D96" s="30">
        <f>D97</f>
        <v>767010.05</v>
      </c>
      <c r="E96" s="36">
        <f t="shared" si="5"/>
        <v>153.40200999999999</v>
      </c>
    </row>
    <row r="97" spans="1:5" ht="124.8" x14ac:dyDescent="0.3">
      <c r="A97" s="6" t="s">
        <v>166</v>
      </c>
      <c r="B97" s="8" t="s">
        <v>182</v>
      </c>
      <c r="C97" s="30">
        <f>C98+C99</f>
        <v>500000</v>
      </c>
      <c r="D97" s="30">
        <f>D98+D99</f>
        <v>767010.05</v>
      </c>
      <c r="E97" s="36">
        <f t="shared" si="5"/>
        <v>153.40200999999999</v>
      </c>
    </row>
    <row r="98" spans="1:5" ht="140.4" x14ac:dyDescent="0.3">
      <c r="A98" s="4" t="s">
        <v>165</v>
      </c>
      <c r="B98" s="13" t="s">
        <v>182</v>
      </c>
      <c r="C98" s="29">
        <v>300000</v>
      </c>
      <c r="D98" s="29">
        <v>564164.4</v>
      </c>
      <c r="E98" s="36">
        <f t="shared" si="5"/>
        <v>188.0548</v>
      </c>
    </row>
    <row r="99" spans="1:5" ht="140.4" x14ac:dyDescent="0.3">
      <c r="A99" s="4" t="s">
        <v>496</v>
      </c>
      <c r="B99" s="13" t="s">
        <v>497</v>
      </c>
      <c r="C99" s="29">
        <v>200000</v>
      </c>
      <c r="D99" s="29">
        <v>202845.65</v>
      </c>
      <c r="E99" s="36">
        <f t="shared" si="5"/>
        <v>101.42282499999999</v>
      </c>
    </row>
    <row r="100" spans="1:5" ht="46.8" x14ac:dyDescent="0.3">
      <c r="A100" s="2" t="s">
        <v>323</v>
      </c>
      <c r="B100" s="23" t="s">
        <v>324</v>
      </c>
      <c r="C100" s="28">
        <f>C101</f>
        <v>5485000</v>
      </c>
      <c r="D100" s="28">
        <f>D101</f>
        <v>5485000</v>
      </c>
      <c r="E100" s="38">
        <f>D100/C100*100</f>
        <v>100</v>
      </c>
    </row>
    <row r="101" spans="1:5" ht="62.4" x14ac:dyDescent="0.3">
      <c r="A101" s="6" t="s">
        <v>322</v>
      </c>
      <c r="B101" s="8" t="s">
        <v>321</v>
      </c>
      <c r="C101" s="30">
        <f>C102</f>
        <v>5485000</v>
      </c>
      <c r="D101" s="30">
        <f>D102</f>
        <v>5485000</v>
      </c>
      <c r="E101" s="37">
        <f t="shared" ref="E101:E102" si="6">D101/C101*100</f>
        <v>100</v>
      </c>
    </row>
    <row r="102" spans="1:5" ht="62.4" x14ac:dyDescent="0.3">
      <c r="A102" s="4" t="s">
        <v>320</v>
      </c>
      <c r="B102" s="13" t="s">
        <v>321</v>
      </c>
      <c r="C102" s="29">
        <v>5485000</v>
      </c>
      <c r="D102" s="29">
        <v>5485000</v>
      </c>
      <c r="E102" s="37">
        <f t="shared" si="6"/>
        <v>100</v>
      </c>
    </row>
    <row r="103" spans="1:5" ht="31.5" customHeight="1" x14ac:dyDescent="0.3">
      <c r="A103" s="2" t="s">
        <v>37</v>
      </c>
      <c r="B103" s="14" t="s">
        <v>206</v>
      </c>
      <c r="C103" s="28">
        <f>SUM(C104:C143)</f>
        <v>843816</v>
      </c>
      <c r="D103" s="28">
        <f>SUM(D104:D143)</f>
        <v>1374230.4300000002</v>
      </c>
      <c r="E103" s="35">
        <f t="shared" ref="E103:E143" si="7">D103/C103*100</f>
        <v>162.85901547256748</v>
      </c>
    </row>
    <row r="104" spans="1:5" ht="132.75" customHeight="1" x14ac:dyDescent="0.3">
      <c r="A104" s="4" t="s">
        <v>326</v>
      </c>
      <c r="B104" s="22" t="s">
        <v>325</v>
      </c>
      <c r="C104" s="29">
        <v>2770</v>
      </c>
      <c r="D104" s="29">
        <v>2620.81</v>
      </c>
      <c r="E104" s="36">
        <f>D104/C104*100</f>
        <v>94.614079422382673</v>
      </c>
    </row>
    <row r="105" spans="1:5" ht="132.75" customHeight="1" x14ac:dyDescent="0.3">
      <c r="A105" s="4" t="s">
        <v>327</v>
      </c>
      <c r="B105" s="22" t="s">
        <v>328</v>
      </c>
      <c r="C105" s="29">
        <v>2500</v>
      </c>
      <c r="D105" s="29">
        <v>2500</v>
      </c>
      <c r="E105" s="36">
        <f>D105/C105*100</f>
        <v>100</v>
      </c>
    </row>
    <row r="106" spans="1:5" ht="132.75" customHeight="1" x14ac:dyDescent="0.3">
      <c r="A106" s="4" t="s">
        <v>498</v>
      </c>
      <c r="B106" s="22" t="s">
        <v>499</v>
      </c>
      <c r="C106" s="29">
        <v>0</v>
      </c>
      <c r="D106" s="29">
        <v>5000</v>
      </c>
      <c r="E106" s="36">
        <v>0</v>
      </c>
    </row>
    <row r="107" spans="1:5" ht="132.75" customHeight="1" x14ac:dyDescent="0.3">
      <c r="A107" s="4" t="s">
        <v>377</v>
      </c>
      <c r="B107" s="22" t="s">
        <v>330</v>
      </c>
      <c r="C107" s="29">
        <v>2500</v>
      </c>
      <c r="D107" s="29">
        <v>2495.56</v>
      </c>
      <c r="E107" s="36">
        <v>0</v>
      </c>
    </row>
    <row r="108" spans="1:5" ht="114" customHeight="1" x14ac:dyDescent="0.3">
      <c r="A108" s="4" t="s">
        <v>329</v>
      </c>
      <c r="B108" s="22" t="s">
        <v>330</v>
      </c>
      <c r="C108" s="29">
        <v>42</v>
      </c>
      <c r="D108" s="29">
        <v>42.26</v>
      </c>
      <c r="E108" s="36">
        <f>D108/C108*100</f>
        <v>100.61904761904761</v>
      </c>
    </row>
    <row r="109" spans="1:5" ht="114" customHeight="1" x14ac:dyDescent="0.3">
      <c r="A109" s="4" t="s">
        <v>378</v>
      </c>
      <c r="B109" s="22" t="s">
        <v>379</v>
      </c>
      <c r="C109" s="29">
        <v>5373</v>
      </c>
      <c r="D109" s="29">
        <v>5372.97</v>
      </c>
      <c r="E109" s="36">
        <f>D109/C109*100</f>
        <v>99.999441652707986</v>
      </c>
    </row>
    <row r="110" spans="1:5" ht="114" customHeight="1" x14ac:dyDescent="0.3">
      <c r="A110" s="4" t="s">
        <v>331</v>
      </c>
      <c r="B110" s="22" t="s">
        <v>380</v>
      </c>
      <c r="C110" s="29">
        <v>5000</v>
      </c>
      <c r="D110" s="29">
        <v>5000</v>
      </c>
      <c r="E110" s="36">
        <f t="shared" si="7"/>
        <v>100</v>
      </c>
    </row>
    <row r="111" spans="1:5" ht="114" customHeight="1" x14ac:dyDescent="0.3">
      <c r="A111" s="4" t="s">
        <v>332</v>
      </c>
      <c r="B111" s="22" t="s">
        <v>381</v>
      </c>
      <c r="C111" s="29">
        <v>72000</v>
      </c>
      <c r="D111" s="29">
        <v>76697.25</v>
      </c>
      <c r="E111" s="36">
        <f t="shared" si="7"/>
        <v>106.52395833333333</v>
      </c>
    </row>
    <row r="112" spans="1:5" ht="114" customHeight="1" x14ac:dyDescent="0.3">
      <c r="A112" s="4" t="s">
        <v>382</v>
      </c>
      <c r="B112" s="22" t="s">
        <v>383</v>
      </c>
      <c r="C112" s="29">
        <v>300</v>
      </c>
      <c r="D112" s="29">
        <v>300</v>
      </c>
      <c r="E112" s="36">
        <f t="shared" si="7"/>
        <v>100</v>
      </c>
    </row>
    <row r="113" spans="1:5" ht="114" customHeight="1" x14ac:dyDescent="0.3">
      <c r="A113" s="4" t="s">
        <v>500</v>
      </c>
      <c r="B113" s="22" t="s">
        <v>501</v>
      </c>
      <c r="C113" s="29">
        <v>5000</v>
      </c>
      <c r="D113" s="29">
        <v>5000</v>
      </c>
      <c r="E113" s="36">
        <f t="shared" si="7"/>
        <v>100</v>
      </c>
    </row>
    <row r="114" spans="1:5" ht="114" customHeight="1" x14ac:dyDescent="0.3">
      <c r="A114" s="4" t="s">
        <v>333</v>
      </c>
      <c r="B114" s="22" t="s">
        <v>429</v>
      </c>
      <c r="C114" s="29">
        <v>5340</v>
      </c>
      <c r="D114" s="29">
        <v>5338.21</v>
      </c>
      <c r="E114" s="36">
        <f t="shared" si="7"/>
        <v>99.966479400749066</v>
      </c>
    </row>
    <row r="115" spans="1:5" ht="124.8" x14ac:dyDescent="0.3">
      <c r="A115" s="4" t="s">
        <v>365</v>
      </c>
      <c r="B115" s="5" t="s">
        <v>384</v>
      </c>
      <c r="C115" s="29">
        <v>5000</v>
      </c>
      <c r="D115" s="29">
        <v>5000</v>
      </c>
      <c r="E115" s="36">
        <f t="shared" si="7"/>
        <v>100</v>
      </c>
    </row>
    <row r="116" spans="1:5" ht="98.25" customHeight="1" x14ac:dyDescent="0.3">
      <c r="A116" s="4" t="s">
        <v>458</v>
      </c>
      <c r="B116" s="41" t="s">
        <v>459</v>
      </c>
      <c r="C116" s="29">
        <v>13823</v>
      </c>
      <c r="D116" s="29">
        <v>15322.93</v>
      </c>
      <c r="E116" s="36">
        <f t="shared" si="7"/>
        <v>110.85097301598785</v>
      </c>
    </row>
    <row r="117" spans="1:5" ht="130.5" customHeight="1" x14ac:dyDescent="0.3">
      <c r="A117" s="4" t="s">
        <v>346</v>
      </c>
      <c r="B117" s="20" t="s">
        <v>385</v>
      </c>
      <c r="C117" s="25">
        <v>77461</v>
      </c>
      <c r="D117" s="25">
        <v>78164.05</v>
      </c>
      <c r="E117" s="36">
        <f t="shared" si="7"/>
        <v>100.90761802713624</v>
      </c>
    </row>
    <row r="118" spans="1:5" ht="147.75" customHeight="1" x14ac:dyDescent="0.3">
      <c r="A118" s="4" t="s">
        <v>334</v>
      </c>
      <c r="B118" s="21" t="s">
        <v>386</v>
      </c>
      <c r="C118" s="25">
        <v>1497</v>
      </c>
      <c r="D118" s="25">
        <v>1500</v>
      </c>
      <c r="E118" s="36">
        <f t="shared" si="7"/>
        <v>100.20040080160319</v>
      </c>
    </row>
    <row r="119" spans="1:5" ht="156" x14ac:dyDescent="0.3">
      <c r="A119" s="4" t="s">
        <v>335</v>
      </c>
      <c r="B119" s="5" t="s">
        <v>387</v>
      </c>
      <c r="C119" s="29">
        <v>874</v>
      </c>
      <c r="D119" s="29">
        <v>875.42</v>
      </c>
      <c r="E119" s="36">
        <f t="shared" si="7"/>
        <v>100.162471395881</v>
      </c>
    </row>
    <row r="120" spans="1:5" ht="218.4" x14ac:dyDescent="0.3">
      <c r="A120" s="4" t="s">
        <v>366</v>
      </c>
      <c r="B120" s="5" t="s">
        <v>367</v>
      </c>
      <c r="C120" s="29">
        <v>454</v>
      </c>
      <c r="D120" s="29">
        <v>753.93</v>
      </c>
      <c r="E120" s="36">
        <f t="shared" si="7"/>
        <v>166.06387665198235</v>
      </c>
    </row>
    <row r="121" spans="1:5" ht="187.2" x14ac:dyDescent="0.3">
      <c r="A121" s="4" t="s">
        <v>368</v>
      </c>
      <c r="B121" s="5" t="s">
        <v>369</v>
      </c>
      <c r="C121" s="29">
        <v>150</v>
      </c>
      <c r="D121" s="29">
        <v>149.34</v>
      </c>
      <c r="E121" s="36">
        <f t="shared" si="7"/>
        <v>99.56</v>
      </c>
    </row>
    <row r="122" spans="1:5" ht="140.4" x14ac:dyDescent="0.3">
      <c r="A122" s="4" t="s">
        <v>460</v>
      </c>
      <c r="B122" s="5" t="s">
        <v>461</v>
      </c>
      <c r="C122" s="29">
        <v>500</v>
      </c>
      <c r="D122" s="29">
        <v>500</v>
      </c>
      <c r="E122" s="36">
        <f t="shared" si="7"/>
        <v>100</v>
      </c>
    </row>
    <row r="123" spans="1:5" ht="202.8" x14ac:dyDescent="0.3">
      <c r="A123" s="4" t="s">
        <v>489</v>
      </c>
      <c r="B123" s="5" t="s">
        <v>490</v>
      </c>
      <c r="C123" s="29">
        <v>1500</v>
      </c>
      <c r="D123" s="29">
        <v>1500</v>
      </c>
      <c r="E123" s="36">
        <f t="shared" si="7"/>
        <v>100</v>
      </c>
    </row>
    <row r="124" spans="1:5" ht="174.75" customHeight="1" x14ac:dyDescent="0.3">
      <c r="A124" s="4" t="s">
        <v>388</v>
      </c>
      <c r="B124" s="5" t="s">
        <v>389</v>
      </c>
      <c r="C124" s="29">
        <v>2500</v>
      </c>
      <c r="D124" s="29">
        <v>2500</v>
      </c>
      <c r="E124" s="36">
        <f t="shared" si="7"/>
        <v>100</v>
      </c>
    </row>
    <row r="125" spans="1:5" ht="174.75" customHeight="1" x14ac:dyDescent="0.3">
      <c r="A125" s="4" t="s">
        <v>370</v>
      </c>
      <c r="B125" s="5" t="s">
        <v>371</v>
      </c>
      <c r="C125" s="29">
        <v>750</v>
      </c>
      <c r="D125" s="29">
        <v>750</v>
      </c>
      <c r="E125" s="36">
        <f>D125/C125*100</f>
        <v>100</v>
      </c>
    </row>
    <row r="126" spans="1:5" ht="280.8" x14ac:dyDescent="0.3">
      <c r="A126" s="4" t="s">
        <v>336</v>
      </c>
      <c r="B126" s="5" t="s">
        <v>390</v>
      </c>
      <c r="C126" s="29">
        <v>10650</v>
      </c>
      <c r="D126" s="29">
        <v>10650</v>
      </c>
      <c r="E126" s="36">
        <f t="shared" si="7"/>
        <v>100</v>
      </c>
    </row>
    <row r="127" spans="1:5" ht="156" x14ac:dyDescent="0.3">
      <c r="A127" s="4" t="s">
        <v>372</v>
      </c>
      <c r="B127" s="5" t="s">
        <v>373</v>
      </c>
      <c r="C127" s="29">
        <v>300</v>
      </c>
      <c r="D127" s="29">
        <v>300</v>
      </c>
      <c r="E127" s="36">
        <f t="shared" si="7"/>
        <v>100</v>
      </c>
    </row>
    <row r="128" spans="1:5" ht="218.4" x14ac:dyDescent="0.3">
      <c r="A128" s="4" t="s">
        <v>502</v>
      </c>
      <c r="B128" s="5" t="s">
        <v>503</v>
      </c>
      <c r="C128" s="29">
        <v>0</v>
      </c>
      <c r="D128" s="29">
        <v>10000</v>
      </c>
      <c r="E128" s="36">
        <v>0</v>
      </c>
    </row>
    <row r="129" spans="1:10" ht="140.4" x14ac:dyDescent="0.3">
      <c r="A129" s="4" t="s">
        <v>337</v>
      </c>
      <c r="B129" s="5" t="s">
        <v>391</v>
      </c>
      <c r="C129" s="29">
        <v>2000</v>
      </c>
      <c r="D129" s="29">
        <v>2007.8</v>
      </c>
      <c r="E129" s="36">
        <f t="shared" si="7"/>
        <v>100.39</v>
      </c>
    </row>
    <row r="130" spans="1:10" ht="171.6" x14ac:dyDescent="0.3">
      <c r="A130" s="4" t="s">
        <v>342</v>
      </c>
      <c r="B130" s="5" t="s">
        <v>392</v>
      </c>
      <c r="C130" s="29">
        <v>500</v>
      </c>
      <c r="D130" s="29">
        <v>750</v>
      </c>
      <c r="E130" s="36">
        <f t="shared" si="7"/>
        <v>150</v>
      </c>
    </row>
    <row r="131" spans="1:10" ht="358.8" x14ac:dyDescent="0.3">
      <c r="A131" s="4" t="s">
        <v>339</v>
      </c>
      <c r="B131" s="5" t="s">
        <v>394</v>
      </c>
      <c r="C131" s="29">
        <v>500</v>
      </c>
      <c r="D131" s="29">
        <v>500</v>
      </c>
      <c r="E131" s="36">
        <f t="shared" si="7"/>
        <v>100</v>
      </c>
    </row>
    <row r="132" spans="1:10" ht="171.6" x14ac:dyDescent="0.3">
      <c r="A132" s="4" t="s">
        <v>338</v>
      </c>
      <c r="B132" s="5" t="s">
        <v>392</v>
      </c>
      <c r="C132" s="29">
        <v>5600</v>
      </c>
      <c r="D132" s="29">
        <v>6007.16</v>
      </c>
      <c r="E132" s="36">
        <f t="shared" si="7"/>
        <v>107.27071428571429</v>
      </c>
    </row>
    <row r="133" spans="1:10" ht="156" x14ac:dyDescent="0.3">
      <c r="A133" s="4" t="s">
        <v>340</v>
      </c>
      <c r="B133" s="5" t="s">
        <v>393</v>
      </c>
      <c r="C133" s="29">
        <v>29000</v>
      </c>
      <c r="D133" s="29">
        <v>32588.5</v>
      </c>
      <c r="E133" s="36">
        <f t="shared" si="7"/>
        <v>112.37413793103448</v>
      </c>
    </row>
    <row r="134" spans="1:10" ht="202.8" x14ac:dyDescent="0.3">
      <c r="A134" s="4" t="s">
        <v>341</v>
      </c>
      <c r="B134" s="5" t="s">
        <v>395</v>
      </c>
      <c r="C134" s="29">
        <v>4000</v>
      </c>
      <c r="D134" s="29">
        <v>4000</v>
      </c>
      <c r="E134" s="36">
        <f t="shared" si="7"/>
        <v>100</v>
      </c>
    </row>
    <row r="135" spans="1:10" ht="109.2" x14ac:dyDescent="0.3">
      <c r="A135" s="4" t="s">
        <v>491</v>
      </c>
      <c r="B135" s="5" t="s">
        <v>492</v>
      </c>
      <c r="C135" s="29">
        <v>42603</v>
      </c>
      <c r="D135" s="29">
        <v>42603.49</v>
      </c>
      <c r="E135" s="36">
        <f t="shared" si="7"/>
        <v>100.00115015374504</v>
      </c>
    </row>
    <row r="136" spans="1:10" ht="109.2" x14ac:dyDescent="0.3">
      <c r="A136" s="4" t="s">
        <v>504</v>
      </c>
      <c r="B136" s="5" t="s">
        <v>492</v>
      </c>
      <c r="C136" s="29">
        <v>3524</v>
      </c>
      <c r="D136" s="29">
        <v>31277.7</v>
      </c>
      <c r="E136" s="36">
        <f t="shared" si="7"/>
        <v>887.56242905788872</v>
      </c>
    </row>
    <row r="137" spans="1:10" ht="93.6" x14ac:dyDescent="0.3">
      <c r="A137" s="4" t="s">
        <v>462</v>
      </c>
      <c r="B137" s="5" t="s">
        <v>463</v>
      </c>
      <c r="C137" s="29">
        <v>34000</v>
      </c>
      <c r="D137" s="29">
        <v>34000</v>
      </c>
      <c r="E137" s="36">
        <f t="shared" si="7"/>
        <v>100</v>
      </c>
    </row>
    <row r="138" spans="1:10" ht="234" x14ac:dyDescent="0.3">
      <c r="A138" s="4" t="s">
        <v>464</v>
      </c>
      <c r="B138" s="5" t="s">
        <v>465</v>
      </c>
      <c r="C138" s="29">
        <v>27000</v>
      </c>
      <c r="D138" s="29">
        <v>27000</v>
      </c>
      <c r="E138" s="36">
        <f t="shared" si="7"/>
        <v>100</v>
      </c>
    </row>
    <row r="139" spans="1:10" ht="218.4" x14ac:dyDescent="0.3">
      <c r="A139" s="4" t="s">
        <v>374</v>
      </c>
      <c r="B139" s="5" t="s">
        <v>396</v>
      </c>
      <c r="C139" s="29">
        <v>2920</v>
      </c>
      <c r="D139" s="29">
        <v>3051.38</v>
      </c>
      <c r="E139" s="36">
        <f t="shared" si="7"/>
        <v>104.49931506849315</v>
      </c>
    </row>
    <row r="140" spans="1:10" ht="218.4" x14ac:dyDescent="0.3">
      <c r="A140" s="4" t="s">
        <v>343</v>
      </c>
      <c r="B140" s="5" t="s">
        <v>396</v>
      </c>
      <c r="C140" s="29">
        <v>38200</v>
      </c>
      <c r="D140" s="29">
        <v>38268.75</v>
      </c>
      <c r="E140" s="36">
        <f t="shared" si="7"/>
        <v>100.17997382198953</v>
      </c>
    </row>
    <row r="141" spans="1:10" ht="124.8" x14ac:dyDescent="0.3">
      <c r="A141" s="4" t="s">
        <v>344</v>
      </c>
      <c r="B141" s="5" t="s">
        <v>397</v>
      </c>
      <c r="C141" s="29">
        <v>5200</v>
      </c>
      <c r="D141" s="29">
        <v>5224.21</v>
      </c>
      <c r="E141" s="36">
        <f t="shared" si="7"/>
        <v>100.46557692307691</v>
      </c>
    </row>
    <row r="142" spans="1:10" ht="171.6" x14ac:dyDescent="0.3">
      <c r="A142" s="4" t="s">
        <v>493</v>
      </c>
      <c r="B142" s="5" t="s">
        <v>398</v>
      </c>
      <c r="C142" s="29">
        <v>73600</v>
      </c>
      <c r="D142" s="29">
        <v>73618.710000000006</v>
      </c>
      <c r="E142" s="36">
        <f t="shared" si="7"/>
        <v>100.02542119565219</v>
      </c>
    </row>
    <row r="143" spans="1:10" ht="171.6" x14ac:dyDescent="0.3">
      <c r="A143" s="4" t="s">
        <v>345</v>
      </c>
      <c r="B143" s="5" t="s">
        <v>398</v>
      </c>
      <c r="C143" s="29">
        <v>358885</v>
      </c>
      <c r="D143" s="29">
        <v>835000</v>
      </c>
      <c r="E143" s="36">
        <f t="shared" si="7"/>
        <v>232.6650598381097</v>
      </c>
      <c r="J143" s="27"/>
    </row>
    <row r="144" spans="1:10" ht="31.2" x14ac:dyDescent="0.3">
      <c r="A144" s="2" t="s">
        <v>347</v>
      </c>
      <c r="B144" s="3" t="s">
        <v>349</v>
      </c>
      <c r="C144" s="28">
        <f>C145+C149</f>
        <v>42273</v>
      </c>
      <c r="D144" s="28">
        <f>D145+D149</f>
        <v>34933.11</v>
      </c>
      <c r="E144" s="35">
        <v>0</v>
      </c>
    </row>
    <row r="145" spans="1:5" ht="31.2" x14ac:dyDescent="0.3">
      <c r="A145" s="6" t="s">
        <v>348</v>
      </c>
      <c r="B145" s="7" t="s">
        <v>350</v>
      </c>
      <c r="C145" s="30">
        <v>0</v>
      </c>
      <c r="D145" s="30">
        <f t="shared" ref="D145" si="8">D146</f>
        <v>-7339.8899999999994</v>
      </c>
      <c r="E145" s="36">
        <v>0</v>
      </c>
    </row>
    <row r="146" spans="1:5" ht="31.2" x14ac:dyDescent="0.3">
      <c r="A146" s="6" t="s">
        <v>411</v>
      </c>
      <c r="B146" s="7" t="s">
        <v>351</v>
      </c>
      <c r="C146" s="30">
        <v>0</v>
      </c>
      <c r="D146" s="30">
        <f>D148+D147</f>
        <v>-7339.8899999999994</v>
      </c>
      <c r="E146" s="36">
        <v>0</v>
      </c>
    </row>
    <row r="147" spans="1:5" ht="31.2" x14ac:dyDescent="0.3">
      <c r="A147" s="4" t="s">
        <v>424</v>
      </c>
      <c r="B147" s="5" t="s">
        <v>351</v>
      </c>
      <c r="C147" s="29">
        <v>0</v>
      </c>
      <c r="D147" s="29">
        <v>-2339.89</v>
      </c>
      <c r="E147" s="40">
        <v>0</v>
      </c>
    </row>
    <row r="148" spans="1:5" ht="31.2" x14ac:dyDescent="0.3">
      <c r="A148" s="4" t="s">
        <v>412</v>
      </c>
      <c r="B148" s="5" t="s">
        <v>351</v>
      </c>
      <c r="C148" s="29">
        <v>0</v>
      </c>
      <c r="D148" s="29">
        <v>-5000</v>
      </c>
      <c r="E148" s="36">
        <v>0</v>
      </c>
    </row>
    <row r="149" spans="1:5" ht="31.2" x14ac:dyDescent="0.3">
      <c r="A149" s="6" t="s">
        <v>469</v>
      </c>
      <c r="B149" s="7" t="s">
        <v>468</v>
      </c>
      <c r="C149" s="30">
        <f>C150</f>
        <v>42273</v>
      </c>
      <c r="D149" s="30">
        <f>D150</f>
        <v>42273</v>
      </c>
      <c r="E149" s="36">
        <v>0</v>
      </c>
    </row>
    <row r="150" spans="1:5" ht="46.8" x14ac:dyDescent="0.3">
      <c r="A150" s="4" t="s">
        <v>466</v>
      </c>
      <c r="B150" s="5" t="s">
        <v>467</v>
      </c>
      <c r="C150" s="29">
        <v>42273</v>
      </c>
      <c r="D150" s="29">
        <v>42273</v>
      </c>
      <c r="E150" s="40">
        <f>D150/C150*100</f>
        <v>100</v>
      </c>
    </row>
    <row r="151" spans="1:5" ht="31.2" x14ac:dyDescent="0.3">
      <c r="A151" s="2" t="s">
        <v>38</v>
      </c>
      <c r="B151" s="3" t="s">
        <v>254</v>
      </c>
      <c r="C151" s="31">
        <f>C152+C268</f>
        <v>1330209079.1700001</v>
      </c>
      <c r="D151" s="31">
        <f>D152+D268</f>
        <v>1327365507.74</v>
      </c>
      <c r="E151" s="35">
        <f t="shared" ref="E151:E218" si="9">D151/C151*100</f>
        <v>99.786231241800394</v>
      </c>
    </row>
    <row r="152" spans="1:5" ht="46.8" x14ac:dyDescent="0.3">
      <c r="A152" s="2" t="s">
        <v>39</v>
      </c>
      <c r="B152" s="3" t="s">
        <v>207</v>
      </c>
      <c r="C152" s="28">
        <f>C153+C164+C189+C250</f>
        <v>1330209079.1700001</v>
      </c>
      <c r="D152" s="28">
        <f>D153+D164+D189+D250</f>
        <v>1327436143</v>
      </c>
      <c r="E152" s="35">
        <f t="shared" si="9"/>
        <v>99.791541328846563</v>
      </c>
    </row>
    <row r="153" spans="1:5" ht="31.2" x14ac:dyDescent="0.3">
      <c r="A153" s="2" t="s">
        <v>100</v>
      </c>
      <c r="B153" s="3" t="s">
        <v>208</v>
      </c>
      <c r="C153" s="28">
        <f>C154+C156+C158</f>
        <v>304029487</v>
      </c>
      <c r="D153" s="28">
        <f>D154+D156+D158</f>
        <v>304029487</v>
      </c>
      <c r="E153" s="35">
        <f t="shared" si="9"/>
        <v>100</v>
      </c>
    </row>
    <row r="154" spans="1:5" ht="31.2" x14ac:dyDescent="0.3">
      <c r="A154" s="6" t="s">
        <v>101</v>
      </c>
      <c r="B154" s="7" t="s">
        <v>40</v>
      </c>
      <c r="C154" s="30">
        <f>C155</f>
        <v>199274000</v>
      </c>
      <c r="D154" s="30">
        <f>D155</f>
        <v>199274000</v>
      </c>
      <c r="E154" s="36">
        <f t="shared" si="9"/>
        <v>100</v>
      </c>
    </row>
    <row r="155" spans="1:5" ht="46.8" x14ac:dyDescent="0.3">
      <c r="A155" s="4" t="s">
        <v>102</v>
      </c>
      <c r="B155" s="5" t="s">
        <v>209</v>
      </c>
      <c r="C155" s="29">
        <v>199274000</v>
      </c>
      <c r="D155" s="29">
        <v>199274000</v>
      </c>
      <c r="E155" s="36">
        <f t="shared" si="9"/>
        <v>100</v>
      </c>
    </row>
    <row r="156" spans="1:5" ht="31.2" x14ac:dyDescent="0.3">
      <c r="A156" s="6" t="s">
        <v>103</v>
      </c>
      <c r="B156" s="7" t="s">
        <v>41</v>
      </c>
      <c r="C156" s="30">
        <f>C157</f>
        <v>44915000</v>
      </c>
      <c r="D156" s="30">
        <f>D157</f>
        <v>44915000</v>
      </c>
      <c r="E156" s="36">
        <f t="shared" si="9"/>
        <v>100</v>
      </c>
    </row>
    <row r="157" spans="1:5" ht="46.8" x14ac:dyDescent="0.3">
      <c r="A157" s="4" t="s">
        <v>163</v>
      </c>
      <c r="B157" s="5" t="s">
        <v>42</v>
      </c>
      <c r="C157" s="29">
        <v>44915000</v>
      </c>
      <c r="D157" s="29">
        <v>44915000</v>
      </c>
      <c r="E157" s="36">
        <f t="shared" si="9"/>
        <v>100</v>
      </c>
    </row>
    <row r="158" spans="1:5" ht="31.2" x14ac:dyDescent="0.3">
      <c r="A158" s="6" t="s">
        <v>176</v>
      </c>
      <c r="B158" s="9" t="s">
        <v>91</v>
      </c>
      <c r="C158" s="30">
        <f>C159</f>
        <v>59840487</v>
      </c>
      <c r="D158" s="30">
        <f>D159</f>
        <v>59840487</v>
      </c>
      <c r="E158" s="36">
        <f t="shared" si="9"/>
        <v>100</v>
      </c>
    </row>
    <row r="159" spans="1:5" ht="31.2" x14ac:dyDescent="0.3">
      <c r="A159" s="6" t="s">
        <v>177</v>
      </c>
      <c r="B159" s="7" t="s">
        <v>43</v>
      </c>
      <c r="C159" s="30">
        <f>C162+C161+C163+C160</f>
        <v>59840487</v>
      </c>
      <c r="D159" s="30">
        <f>D162+D161+D163+D160</f>
        <v>59840487</v>
      </c>
      <c r="E159" s="36">
        <f t="shared" si="9"/>
        <v>100</v>
      </c>
    </row>
    <row r="160" spans="1:5" ht="78" x14ac:dyDescent="0.3">
      <c r="A160" s="4" t="s">
        <v>505</v>
      </c>
      <c r="B160" s="5" t="s">
        <v>506</v>
      </c>
      <c r="C160" s="29">
        <v>3618887</v>
      </c>
      <c r="D160" s="29">
        <v>3618887</v>
      </c>
      <c r="E160" s="36">
        <f t="shared" si="9"/>
        <v>100</v>
      </c>
    </row>
    <row r="161" spans="1:5" ht="78" x14ac:dyDescent="0.3">
      <c r="A161" s="4" t="s">
        <v>399</v>
      </c>
      <c r="B161" s="5" t="s">
        <v>400</v>
      </c>
      <c r="C161" s="29">
        <v>35961600</v>
      </c>
      <c r="D161" s="29">
        <v>35961600</v>
      </c>
      <c r="E161" s="36">
        <f t="shared" si="9"/>
        <v>100</v>
      </c>
    </row>
    <row r="162" spans="1:5" ht="48" customHeight="1" x14ac:dyDescent="0.3">
      <c r="A162" s="4" t="s">
        <v>273</v>
      </c>
      <c r="B162" s="5" t="s">
        <v>432</v>
      </c>
      <c r="C162" s="29">
        <v>20000000</v>
      </c>
      <c r="D162" s="29">
        <v>20000000</v>
      </c>
      <c r="E162" s="36">
        <f t="shared" si="9"/>
        <v>100</v>
      </c>
    </row>
    <row r="163" spans="1:5" ht="86.25" customHeight="1" x14ac:dyDescent="0.3">
      <c r="A163" s="4" t="s">
        <v>431</v>
      </c>
      <c r="B163" s="5" t="s">
        <v>433</v>
      </c>
      <c r="C163" s="29">
        <v>260000</v>
      </c>
      <c r="D163" s="29">
        <v>260000</v>
      </c>
      <c r="E163" s="36">
        <f t="shared" si="9"/>
        <v>100</v>
      </c>
    </row>
    <row r="164" spans="1:5" ht="46.8" x14ac:dyDescent="0.3">
      <c r="A164" s="2" t="s">
        <v>164</v>
      </c>
      <c r="B164" s="3" t="s">
        <v>210</v>
      </c>
      <c r="C164" s="32">
        <f>C165+C168+C177+C171+C174</f>
        <v>194756191.90000001</v>
      </c>
      <c r="D164" s="32">
        <f>D165+D177+D168+D171+D174</f>
        <v>194471195.21000001</v>
      </c>
      <c r="E164" s="35">
        <f t="shared" si="9"/>
        <v>99.853664888792679</v>
      </c>
    </row>
    <row r="165" spans="1:5" ht="78" x14ac:dyDescent="0.3">
      <c r="A165" s="7" t="s">
        <v>175</v>
      </c>
      <c r="B165" s="7" t="s">
        <v>44</v>
      </c>
      <c r="C165" s="30">
        <f>C166</f>
        <v>6928662</v>
      </c>
      <c r="D165" s="30">
        <f>D166</f>
        <v>6928662</v>
      </c>
      <c r="E165" s="36">
        <f t="shared" si="9"/>
        <v>100</v>
      </c>
    </row>
    <row r="166" spans="1:5" ht="93.6" x14ac:dyDescent="0.3">
      <c r="A166" s="7" t="s">
        <v>174</v>
      </c>
      <c r="B166" s="7" t="s">
        <v>45</v>
      </c>
      <c r="C166" s="30">
        <f>C167</f>
        <v>6928662</v>
      </c>
      <c r="D166" s="30">
        <f>D167</f>
        <v>6928662</v>
      </c>
      <c r="E166" s="36">
        <f t="shared" si="9"/>
        <v>100</v>
      </c>
    </row>
    <row r="167" spans="1:5" ht="93.6" x14ac:dyDescent="0.3">
      <c r="A167" s="5" t="s">
        <v>173</v>
      </c>
      <c r="B167" s="5" t="s">
        <v>45</v>
      </c>
      <c r="C167" s="29">
        <v>6928662</v>
      </c>
      <c r="D167" s="29">
        <v>6928662</v>
      </c>
      <c r="E167" s="36">
        <f t="shared" si="9"/>
        <v>100</v>
      </c>
    </row>
    <row r="168" spans="1:5" ht="93.6" x14ac:dyDescent="0.3">
      <c r="A168" s="7" t="s">
        <v>434</v>
      </c>
      <c r="B168" s="7" t="s">
        <v>435</v>
      </c>
      <c r="C168" s="29">
        <f>C169</f>
        <v>1554506.9</v>
      </c>
      <c r="D168" s="29">
        <f>D169</f>
        <v>1554506.9</v>
      </c>
      <c r="E168" s="36">
        <f t="shared" si="9"/>
        <v>100</v>
      </c>
    </row>
    <row r="169" spans="1:5" ht="78" x14ac:dyDescent="0.3">
      <c r="A169" s="7" t="s">
        <v>436</v>
      </c>
      <c r="B169" s="7" t="s">
        <v>437</v>
      </c>
      <c r="C169" s="29">
        <f>C170</f>
        <v>1554506.9</v>
      </c>
      <c r="D169" s="29">
        <f>D170</f>
        <v>1554506.9</v>
      </c>
      <c r="E169" s="36">
        <f t="shared" si="9"/>
        <v>100</v>
      </c>
    </row>
    <row r="170" spans="1:5" ht="93.6" x14ac:dyDescent="0.3">
      <c r="A170" s="5" t="s">
        <v>438</v>
      </c>
      <c r="B170" s="5" t="s">
        <v>437</v>
      </c>
      <c r="C170" s="29">
        <v>1554506.9</v>
      </c>
      <c r="D170" s="29">
        <v>1554506.9</v>
      </c>
      <c r="E170" s="36">
        <f t="shared" si="9"/>
        <v>100</v>
      </c>
    </row>
    <row r="171" spans="1:5" ht="46.8" x14ac:dyDescent="0.3">
      <c r="A171" s="7" t="s">
        <v>404</v>
      </c>
      <c r="B171" s="7" t="s">
        <v>405</v>
      </c>
      <c r="C171" s="30">
        <f>C172</f>
        <v>86104</v>
      </c>
      <c r="D171" s="30">
        <f>D172</f>
        <v>86103.679999999993</v>
      </c>
      <c r="E171" s="36">
        <f t="shared" si="9"/>
        <v>99.999628356406205</v>
      </c>
    </row>
    <row r="172" spans="1:5" ht="46.8" x14ac:dyDescent="0.3">
      <c r="A172" s="7" t="s">
        <v>403</v>
      </c>
      <c r="B172" s="7" t="s">
        <v>402</v>
      </c>
      <c r="C172" s="30">
        <f>C173</f>
        <v>86104</v>
      </c>
      <c r="D172" s="30">
        <f>D173</f>
        <v>86103.679999999993</v>
      </c>
      <c r="E172" s="36">
        <f t="shared" si="9"/>
        <v>99.999628356406205</v>
      </c>
    </row>
    <row r="173" spans="1:5" ht="46.8" x14ac:dyDescent="0.3">
      <c r="A173" s="5" t="s">
        <v>401</v>
      </c>
      <c r="B173" s="5" t="s">
        <v>402</v>
      </c>
      <c r="C173" s="29">
        <v>86104</v>
      </c>
      <c r="D173" s="29">
        <v>86103.679999999993</v>
      </c>
      <c r="E173" s="36">
        <f t="shared" si="9"/>
        <v>99.999628356406205</v>
      </c>
    </row>
    <row r="174" spans="1:5" ht="93.6" x14ac:dyDescent="0.3">
      <c r="A174" s="7" t="s">
        <v>240</v>
      </c>
      <c r="B174" s="7" t="s">
        <v>238</v>
      </c>
      <c r="C174" s="30">
        <f>C175</f>
        <v>150427432</v>
      </c>
      <c r="D174" s="30">
        <f>D175</f>
        <v>150427431.55000001</v>
      </c>
      <c r="E174" s="36">
        <f>D174/C174*100</f>
        <v>99.999999700852442</v>
      </c>
    </row>
    <row r="175" spans="1:5" ht="93.6" x14ac:dyDescent="0.3">
      <c r="A175" s="7" t="s">
        <v>239</v>
      </c>
      <c r="B175" s="7" t="s">
        <v>439</v>
      </c>
      <c r="C175" s="30">
        <f>C176</f>
        <v>150427432</v>
      </c>
      <c r="D175" s="30">
        <f>D176</f>
        <v>150427431.55000001</v>
      </c>
      <c r="E175" s="36">
        <f t="shared" ref="E175:E176" si="10">D175/C175*100</f>
        <v>99.999999700852442</v>
      </c>
    </row>
    <row r="176" spans="1:5" ht="93.6" x14ac:dyDescent="0.3">
      <c r="A176" s="5" t="s">
        <v>241</v>
      </c>
      <c r="B176" s="5" t="s">
        <v>439</v>
      </c>
      <c r="C176" s="29">
        <v>150427432</v>
      </c>
      <c r="D176" s="29">
        <v>150427431.55000001</v>
      </c>
      <c r="E176" s="36">
        <f t="shared" si="10"/>
        <v>99.999999700852442</v>
      </c>
    </row>
    <row r="177" spans="1:5" ht="31.2" x14ac:dyDescent="0.3">
      <c r="A177" s="7" t="s">
        <v>104</v>
      </c>
      <c r="B177" s="7" t="s">
        <v>46</v>
      </c>
      <c r="C177" s="30">
        <f>C178</f>
        <v>35759487</v>
      </c>
      <c r="D177" s="30">
        <f>D178</f>
        <v>35474491.079999998</v>
      </c>
      <c r="E177" s="36">
        <f t="shared" si="9"/>
        <v>99.203020110439496</v>
      </c>
    </row>
    <row r="178" spans="1:5" ht="31.2" x14ac:dyDescent="0.3">
      <c r="A178" s="7" t="s">
        <v>105</v>
      </c>
      <c r="B178" s="7" t="s">
        <v>47</v>
      </c>
      <c r="C178" s="33">
        <f>SUM(C179:C188)</f>
        <v>35759487</v>
      </c>
      <c r="D178" s="33">
        <f>SUM(D179:D188)</f>
        <v>35474491.079999998</v>
      </c>
      <c r="E178" s="36">
        <f t="shared" si="9"/>
        <v>99.203020110439496</v>
      </c>
    </row>
    <row r="179" spans="1:5" ht="62.4" x14ac:dyDescent="0.3">
      <c r="A179" s="5" t="s">
        <v>276</v>
      </c>
      <c r="B179" s="5" t="s">
        <v>277</v>
      </c>
      <c r="C179" s="34">
        <v>5085696</v>
      </c>
      <c r="D179" s="34">
        <v>4800701.5999999996</v>
      </c>
      <c r="E179" s="36">
        <f t="shared" si="9"/>
        <v>94.396157379442258</v>
      </c>
    </row>
    <row r="180" spans="1:5" ht="62.4" x14ac:dyDescent="0.3">
      <c r="A180" s="5" t="s">
        <v>470</v>
      </c>
      <c r="B180" s="5" t="s">
        <v>471</v>
      </c>
      <c r="C180" s="34">
        <v>993497</v>
      </c>
      <c r="D180" s="34">
        <v>993496.27</v>
      </c>
      <c r="E180" s="36">
        <f>D180/C180*100</f>
        <v>99.999926522173695</v>
      </c>
    </row>
    <row r="181" spans="1:5" ht="62.4" x14ac:dyDescent="0.3">
      <c r="A181" s="5" t="s">
        <v>106</v>
      </c>
      <c r="B181" s="5" t="s">
        <v>48</v>
      </c>
      <c r="C181" s="29">
        <v>583419</v>
      </c>
      <c r="D181" s="29">
        <v>583418.69999999995</v>
      </c>
      <c r="E181" s="36">
        <f t="shared" si="9"/>
        <v>99.999948578980096</v>
      </c>
    </row>
    <row r="182" spans="1:5" ht="62.4" x14ac:dyDescent="0.3">
      <c r="A182" s="5" t="s">
        <v>107</v>
      </c>
      <c r="B182" s="5" t="s">
        <v>49</v>
      </c>
      <c r="C182" s="29">
        <v>9176182</v>
      </c>
      <c r="D182" s="29">
        <v>9176182</v>
      </c>
      <c r="E182" s="36">
        <f t="shared" si="9"/>
        <v>100</v>
      </c>
    </row>
    <row r="183" spans="1:5" ht="62.4" x14ac:dyDescent="0.3">
      <c r="A183" s="5" t="s">
        <v>272</v>
      </c>
      <c r="B183" s="5" t="s">
        <v>262</v>
      </c>
      <c r="C183" s="29">
        <v>1500000</v>
      </c>
      <c r="D183" s="29">
        <v>1500000</v>
      </c>
      <c r="E183" s="36">
        <f t="shared" si="9"/>
        <v>100</v>
      </c>
    </row>
    <row r="184" spans="1:5" ht="31.2" x14ac:dyDescent="0.3">
      <c r="A184" s="5" t="s">
        <v>472</v>
      </c>
      <c r="B184" s="5" t="s">
        <v>473</v>
      </c>
      <c r="C184" s="29">
        <v>57869</v>
      </c>
      <c r="D184" s="29">
        <v>57869</v>
      </c>
      <c r="E184" s="36">
        <f t="shared" si="9"/>
        <v>100</v>
      </c>
    </row>
    <row r="185" spans="1:5" ht="46.8" x14ac:dyDescent="0.3">
      <c r="A185" s="5" t="s">
        <v>474</v>
      </c>
      <c r="B185" s="5" t="s">
        <v>475</v>
      </c>
      <c r="C185" s="29">
        <v>2155510</v>
      </c>
      <c r="D185" s="29">
        <v>2155510</v>
      </c>
      <c r="E185" s="36">
        <f t="shared" si="9"/>
        <v>100</v>
      </c>
    </row>
    <row r="186" spans="1:5" ht="46.8" x14ac:dyDescent="0.3">
      <c r="A186" s="5" t="s">
        <v>108</v>
      </c>
      <c r="B186" s="5" t="s">
        <v>50</v>
      </c>
      <c r="C186" s="29">
        <v>14435789</v>
      </c>
      <c r="D186" s="29">
        <v>14435789</v>
      </c>
      <c r="E186" s="36">
        <f t="shared" si="9"/>
        <v>100</v>
      </c>
    </row>
    <row r="187" spans="1:5" ht="46.8" x14ac:dyDescent="0.3">
      <c r="A187" s="5" t="s">
        <v>263</v>
      </c>
      <c r="B187" s="5" t="s">
        <v>264</v>
      </c>
      <c r="C187" s="29">
        <v>491363</v>
      </c>
      <c r="D187" s="29">
        <v>491363</v>
      </c>
      <c r="E187" s="36">
        <f t="shared" si="9"/>
        <v>100</v>
      </c>
    </row>
    <row r="188" spans="1:5" ht="31.2" x14ac:dyDescent="0.3">
      <c r="A188" s="5" t="s">
        <v>274</v>
      </c>
      <c r="B188" s="5" t="s">
        <v>275</v>
      </c>
      <c r="C188" s="29">
        <v>1280162</v>
      </c>
      <c r="D188" s="29">
        <v>1280161.51</v>
      </c>
      <c r="E188" s="36">
        <f t="shared" si="9"/>
        <v>99.999961723594353</v>
      </c>
    </row>
    <row r="189" spans="1:5" ht="31.2" x14ac:dyDescent="0.3">
      <c r="A189" s="3" t="s">
        <v>109</v>
      </c>
      <c r="B189" s="3" t="s">
        <v>92</v>
      </c>
      <c r="C189" s="28">
        <f>C190+C193+C221+C224+C227+C230+C233+C235+C237+C239+C241+C244+C247</f>
        <v>812464916</v>
      </c>
      <c r="D189" s="28">
        <f>D190+D193+D221+D224+D227+D230+D233+D235+D237+D239+D241+D244+D247</f>
        <v>810095251.07999992</v>
      </c>
      <c r="E189" s="35">
        <f t="shared" si="9"/>
        <v>99.708336338796428</v>
      </c>
    </row>
    <row r="190" spans="1:5" ht="93.6" x14ac:dyDescent="0.3">
      <c r="A190" s="6" t="s">
        <v>110</v>
      </c>
      <c r="B190" s="7" t="s">
        <v>211</v>
      </c>
      <c r="C190" s="30">
        <f>C191</f>
        <v>7065000</v>
      </c>
      <c r="D190" s="30">
        <f>D191</f>
        <v>7049961.1799999997</v>
      </c>
      <c r="E190" s="36">
        <f t="shared" si="9"/>
        <v>99.787136305732488</v>
      </c>
    </row>
    <row r="191" spans="1:5" ht="62.4" x14ac:dyDescent="0.3">
      <c r="A191" s="6" t="s">
        <v>111</v>
      </c>
      <c r="B191" s="7" t="s">
        <v>72</v>
      </c>
      <c r="C191" s="30">
        <f>C192</f>
        <v>7065000</v>
      </c>
      <c r="D191" s="30">
        <f>D192</f>
        <v>7049961.1799999997</v>
      </c>
      <c r="E191" s="36">
        <f t="shared" si="9"/>
        <v>99.787136305732488</v>
      </c>
    </row>
    <row r="192" spans="1:5" ht="62.4" x14ac:dyDescent="0.3">
      <c r="A192" s="4" t="s">
        <v>112</v>
      </c>
      <c r="B192" s="5" t="s">
        <v>72</v>
      </c>
      <c r="C192" s="29">
        <v>7065000</v>
      </c>
      <c r="D192" s="29">
        <v>7049961.1799999997</v>
      </c>
      <c r="E192" s="36">
        <f t="shared" si="9"/>
        <v>99.787136305732488</v>
      </c>
    </row>
    <row r="193" spans="1:5" ht="62.4" x14ac:dyDescent="0.3">
      <c r="A193" s="7" t="s">
        <v>113</v>
      </c>
      <c r="B193" s="7" t="s">
        <v>212</v>
      </c>
      <c r="C193" s="30">
        <f>C194</f>
        <v>635937571</v>
      </c>
      <c r="D193" s="30">
        <f>SUM(D195:D220)</f>
        <v>634789938.27999997</v>
      </c>
      <c r="E193" s="36">
        <f t="shared" si="9"/>
        <v>99.819536889730315</v>
      </c>
    </row>
    <row r="194" spans="1:5" ht="62.4" x14ac:dyDescent="0.3">
      <c r="A194" s="7" t="s">
        <v>114</v>
      </c>
      <c r="B194" s="7" t="s">
        <v>213</v>
      </c>
      <c r="C194" s="30">
        <f>SUM(C195:C220)</f>
        <v>635937571</v>
      </c>
      <c r="D194" s="30">
        <f>SUM(D195:D220)</f>
        <v>634789938.27999997</v>
      </c>
      <c r="E194" s="36">
        <f t="shared" si="9"/>
        <v>99.819536889730315</v>
      </c>
    </row>
    <row r="195" spans="1:5" ht="62.4" x14ac:dyDescent="0.3">
      <c r="A195" s="5" t="s">
        <v>115</v>
      </c>
      <c r="B195" s="5" t="s">
        <v>52</v>
      </c>
      <c r="C195" s="29">
        <v>6930</v>
      </c>
      <c r="D195" s="29">
        <v>6930</v>
      </c>
      <c r="E195" s="36">
        <f t="shared" si="9"/>
        <v>100</v>
      </c>
    </row>
    <row r="196" spans="1:5" ht="46.8" x14ac:dyDescent="0.3">
      <c r="A196" s="5" t="s">
        <v>440</v>
      </c>
      <c r="B196" s="5" t="s">
        <v>441</v>
      </c>
      <c r="C196" s="29">
        <v>180444</v>
      </c>
      <c r="D196" s="29">
        <v>46042.28</v>
      </c>
      <c r="E196" s="36">
        <f t="shared" si="9"/>
        <v>25.516104719469752</v>
      </c>
    </row>
    <row r="197" spans="1:5" ht="46.8" x14ac:dyDescent="0.3">
      <c r="A197" s="5" t="s">
        <v>116</v>
      </c>
      <c r="B197" s="5" t="s">
        <v>53</v>
      </c>
      <c r="C197" s="29">
        <v>1569834</v>
      </c>
      <c r="D197" s="29">
        <v>1028711.07</v>
      </c>
      <c r="E197" s="36">
        <f t="shared" si="9"/>
        <v>65.529926731106599</v>
      </c>
    </row>
    <row r="198" spans="1:5" ht="46.8" x14ac:dyDescent="0.3">
      <c r="A198" s="5" t="s">
        <v>117</v>
      </c>
      <c r="B198" s="5" t="s">
        <v>54</v>
      </c>
      <c r="C198" s="29">
        <v>23725</v>
      </c>
      <c r="D198" s="29">
        <v>23725</v>
      </c>
      <c r="E198" s="36">
        <f t="shared" si="9"/>
        <v>100</v>
      </c>
    </row>
    <row r="199" spans="1:5" ht="78" x14ac:dyDescent="0.3">
      <c r="A199" s="5" t="s">
        <v>118</v>
      </c>
      <c r="B199" s="5" t="s">
        <v>55</v>
      </c>
      <c r="C199" s="29">
        <v>3279535</v>
      </c>
      <c r="D199" s="29">
        <v>3279535</v>
      </c>
      <c r="E199" s="36">
        <f t="shared" si="9"/>
        <v>100</v>
      </c>
    </row>
    <row r="200" spans="1:5" ht="46.8" x14ac:dyDescent="0.3">
      <c r="A200" s="5" t="s">
        <v>119</v>
      </c>
      <c r="B200" s="5" t="s">
        <v>56</v>
      </c>
      <c r="C200" s="29">
        <v>150496</v>
      </c>
      <c r="D200" s="29">
        <v>150496</v>
      </c>
      <c r="E200" s="36">
        <f t="shared" si="9"/>
        <v>100</v>
      </c>
    </row>
    <row r="201" spans="1:5" ht="78" x14ac:dyDescent="0.3">
      <c r="A201" s="5" t="s">
        <v>120</v>
      </c>
      <c r="B201" s="5" t="s">
        <v>57</v>
      </c>
      <c r="C201" s="29">
        <v>3948030</v>
      </c>
      <c r="D201" s="29">
        <v>3948030</v>
      </c>
      <c r="E201" s="36">
        <f t="shared" si="9"/>
        <v>100</v>
      </c>
    </row>
    <row r="202" spans="1:5" ht="31.2" x14ac:dyDescent="0.3">
      <c r="A202" s="5" t="s">
        <v>121</v>
      </c>
      <c r="B202" s="5" t="s">
        <v>58</v>
      </c>
      <c r="C202" s="29">
        <v>1383260</v>
      </c>
      <c r="D202" s="29">
        <v>1383259.18</v>
      </c>
      <c r="E202" s="36">
        <f t="shared" si="9"/>
        <v>99.999940719748992</v>
      </c>
    </row>
    <row r="203" spans="1:5" ht="46.8" x14ac:dyDescent="0.3">
      <c r="A203" s="5" t="s">
        <v>122</v>
      </c>
      <c r="B203" s="5" t="s">
        <v>59</v>
      </c>
      <c r="C203" s="29">
        <v>108597265</v>
      </c>
      <c r="D203" s="29">
        <v>108597265</v>
      </c>
      <c r="E203" s="36">
        <f t="shared" si="9"/>
        <v>100</v>
      </c>
    </row>
    <row r="204" spans="1:5" ht="31.2" x14ac:dyDescent="0.3">
      <c r="A204" s="5" t="s">
        <v>123</v>
      </c>
      <c r="B204" s="5" t="s">
        <v>60</v>
      </c>
      <c r="C204" s="29">
        <v>286618199</v>
      </c>
      <c r="D204" s="29">
        <v>286618199</v>
      </c>
      <c r="E204" s="36">
        <f t="shared" si="9"/>
        <v>100</v>
      </c>
    </row>
    <row r="205" spans="1:5" ht="31.2" x14ac:dyDescent="0.3">
      <c r="A205" s="5" t="s">
        <v>124</v>
      </c>
      <c r="B205" s="5" t="s">
        <v>61</v>
      </c>
      <c r="C205" s="29">
        <v>12932543</v>
      </c>
      <c r="D205" s="29">
        <v>12795860</v>
      </c>
      <c r="E205" s="36">
        <f t="shared" si="9"/>
        <v>98.94310809560038</v>
      </c>
    </row>
    <row r="206" spans="1:5" ht="78" x14ac:dyDescent="0.3">
      <c r="A206" s="5" t="s">
        <v>125</v>
      </c>
      <c r="B206" s="5" t="s">
        <v>62</v>
      </c>
      <c r="C206" s="29">
        <v>24076437</v>
      </c>
      <c r="D206" s="29">
        <v>24076437</v>
      </c>
      <c r="E206" s="36">
        <f t="shared" si="9"/>
        <v>100</v>
      </c>
    </row>
    <row r="207" spans="1:5" ht="62.4" x14ac:dyDescent="0.3">
      <c r="A207" s="5" t="s">
        <v>126</v>
      </c>
      <c r="B207" s="5" t="s">
        <v>63</v>
      </c>
      <c r="C207" s="29">
        <v>19202259</v>
      </c>
      <c r="D207" s="29">
        <v>19202257.98</v>
      </c>
      <c r="E207" s="36">
        <f t="shared" si="9"/>
        <v>99.999994688124985</v>
      </c>
    </row>
    <row r="208" spans="1:5" ht="31.2" x14ac:dyDescent="0.3">
      <c r="A208" s="5" t="s">
        <v>127</v>
      </c>
      <c r="B208" s="5" t="s">
        <v>64</v>
      </c>
      <c r="C208" s="29">
        <v>2379578</v>
      </c>
      <c r="D208" s="29">
        <v>2379578</v>
      </c>
      <c r="E208" s="36">
        <f t="shared" si="9"/>
        <v>100</v>
      </c>
    </row>
    <row r="209" spans="1:5" ht="46.8" x14ac:dyDescent="0.3">
      <c r="A209" s="5" t="s">
        <v>256</v>
      </c>
      <c r="B209" s="5" t="s">
        <v>51</v>
      </c>
      <c r="C209" s="29">
        <v>1923570</v>
      </c>
      <c r="D209" s="29">
        <v>1923570</v>
      </c>
      <c r="E209" s="36">
        <f t="shared" si="9"/>
        <v>100</v>
      </c>
    </row>
    <row r="210" spans="1:5" ht="78" x14ac:dyDescent="0.3">
      <c r="A210" s="5" t="s">
        <v>128</v>
      </c>
      <c r="B210" s="5" t="s">
        <v>65</v>
      </c>
      <c r="C210" s="29">
        <v>26442006</v>
      </c>
      <c r="D210" s="29">
        <v>26423364.600000001</v>
      </c>
      <c r="E210" s="36">
        <f t="shared" si="9"/>
        <v>99.929500810188159</v>
      </c>
    </row>
    <row r="211" spans="1:5" ht="31.2" x14ac:dyDescent="0.3">
      <c r="A211" s="5" t="s">
        <v>129</v>
      </c>
      <c r="B211" s="5" t="s">
        <v>66</v>
      </c>
      <c r="C211" s="29">
        <v>9224485</v>
      </c>
      <c r="D211" s="29">
        <v>9151432.4900000002</v>
      </c>
      <c r="E211" s="36">
        <f t="shared" si="9"/>
        <v>99.208058661269433</v>
      </c>
    </row>
    <row r="212" spans="1:5" ht="109.2" x14ac:dyDescent="0.3">
      <c r="A212" s="5" t="s">
        <v>130</v>
      </c>
      <c r="B212" s="5" t="s">
        <v>67</v>
      </c>
      <c r="C212" s="29">
        <v>88996268</v>
      </c>
      <c r="D212" s="29">
        <v>88996268</v>
      </c>
      <c r="E212" s="36">
        <f t="shared" si="9"/>
        <v>100</v>
      </c>
    </row>
    <row r="213" spans="1:5" ht="31.2" x14ac:dyDescent="0.3">
      <c r="A213" s="5" t="s">
        <v>131</v>
      </c>
      <c r="B213" s="5" t="s">
        <v>68</v>
      </c>
      <c r="C213" s="29">
        <v>3698800</v>
      </c>
      <c r="D213" s="29">
        <v>3687426.8</v>
      </c>
      <c r="E213" s="36">
        <f t="shared" si="9"/>
        <v>99.692516491835178</v>
      </c>
    </row>
    <row r="214" spans="1:5" ht="31.2" x14ac:dyDescent="0.3">
      <c r="A214" s="5" t="s">
        <v>132</v>
      </c>
      <c r="B214" s="5" t="s">
        <v>260</v>
      </c>
      <c r="C214" s="29">
        <v>12876000</v>
      </c>
      <c r="D214" s="29">
        <v>12655326.970000001</v>
      </c>
      <c r="E214" s="36">
        <f t="shared" si="9"/>
        <v>98.286167831624738</v>
      </c>
    </row>
    <row r="215" spans="1:5" ht="78" x14ac:dyDescent="0.3">
      <c r="A215" s="5" t="s">
        <v>133</v>
      </c>
      <c r="B215" s="5" t="s">
        <v>255</v>
      </c>
      <c r="C215" s="29">
        <v>17498000</v>
      </c>
      <c r="D215" s="29">
        <v>17495260</v>
      </c>
      <c r="E215" s="36">
        <f t="shared" si="9"/>
        <v>99.984341067550574</v>
      </c>
    </row>
    <row r="216" spans="1:5" ht="46.8" x14ac:dyDescent="0.3">
      <c r="A216" s="4" t="s">
        <v>134</v>
      </c>
      <c r="B216" s="5" t="s">
        <v>69</v>
      </c>
      <c r="C216" s="29">
        <v>9626026</v>
      </c>
      <c r="D216" s="29">
        <v>9626026</v>
      </c>
      <c r="E216" s="36">
        <f t="shared" si="9"/>
        <v>100</v>
      </c>
    </row>
    <row r="217" spans="1:5" ht="78" x14ac:dyDescent="0.3">
      <c r="A217" s="4" t="s">
        <v>135</v>
      </c>
      <c r="B217" s="5" t="s">
        <v>70</v>
      </c>
      <c r="C217" s="29">
        <v>373000</v>
      </c>
      <c r="D217" s="29">
        <v>369948.63</v>
      </c>
      <c r="E217" s="36">
        <f t="shared" si="9"/>
        <v>99.181938337801611</v>
      </c>
    </row>
    <row r="218" spans="1:5" ht="78" x14ac:dyDescent="0.3">
      <c r="A218" s="4" t="s">
        <v>136</v>
      </c>
      <c r="B218" s="5" t="s">
        <v>71</v>
      </c>
      <c r="C218" s="29">
        <v>10687</v>
      </c>
      <c r="D218" s="29">
        <v>10397.870000000001</v>
      </c>
      <c r="E218" s="36">
        <f t="shared" si="9"/>
        <v>97.294563488350335</v>
      </c>
    </row>
    <row r="219" spans="1:5" ht="78" x14ac:dyDescent="0.3">
      <c r="A219" s="4" t="s">
        <v>246</v>
      </c>
      <c r="B219" s="5" t="s">
        <v>247</v>
      </c>
      <c r="C219" s="29">
        <v>110436</v>
      </c>
      <c r="D219" s="29">
        <v>110053.28</v>
      </c>
      <c r="E219" s="36">
        <f t="shared" ref="E219:E276" si="11">D219/C219*100</f>
        <v>99.653446339961604</v>
      </c>
    </row>
    <row r="220" spans="1:5" ht="62.4" x14ac:dyDescent="0.3">
      <c r="A220" s="4" t="s">
        <v>248</v>
      </c>
      <c r="B220" s="5" t="s">
        <v>249</v>
      </c>
      <c r="C220" s="29">
        <v>809758</v>
      </c>
      <c r="D220" s="29">
        <v>804538.13</v>
      </c>
      <c r="E220" s="36">
        <f t="shared" si="11"/>
        <v>99.355379014470984</v>
      </c>
    </row>
    <row r="221" spans="1:5" ht="78" x14ac:dyDescent="0.3">
      <c r="A221" s="6" t="s">
        <v>137</v>
      </c>
      <c r="B221" s="7" t="s">
        <v>73</v>
      </c>
      <c r="C221" s="30">
        <f>C223</f>
        <v>28713113</v>
      </c>
      <c r="D221" s="30">
        <f>D223</f>
        <v>28713105</v>
      </c>
      <c r="E221" s="36">
        <f t="shared" si="11"/>
        <v>99.999972138165589</v>
      </c>
    </row>
    <row r="222" spans="1:5" ht="78" x14ac:dyDescent="0.3">
      <c r="A222" s="6" t="s">
        <v>138</v>
      </c>
      <c r="B222" s="7" t="s">
        <v>74</v>
      </c>
      <c r="C222" s="30">
        <f>C223</f>
        <v>28713113</v>
      </c>
      <c r="D222" s="30">
        <f>D223</f>
        <v>28713105</v>
      </c>
      <c r="E222" s="36">
        <f t="shared" si="11"/>
        <v>99.999972138165589</v>
      </c>
    </row>
    <row r="223" spans="1:5" ht="78" x14ac:dyDescent="0.3">
      <c r="A223" s="4" t="s">
        <v>139</v>
      </c>
      <c r="B223" s="5" t="s">
        <v>74</v>
      </c>
      <c r="C223" s="29">
        <v>28713113</v>
      </c>
      <c r="D223" s="29">
        <v>28713105</v>
      </c>
      <c r="E223" s="36">
        <f t="shared" si="11"/>
        <v>99.999972138165589</v>
      </c>
    </row>
    <row r="224" spans="1:5" ht="78" x14ac:dyDescent="0.3">
      <c r="A224" s="6" t="s">
        <v>140</v>
      </c>
      <c r="B224" s="7" t="s">
        <v>75</v>
      </c>
      <c r="C224" s="30">
        <f>C225</f>
        <v>23042</v>
      </c>
      <c r="D224" s="30">
        <f>D225</f>
        <v>23042</v>
      </c>
      <c r="E224" s="36">
        <f t="shared" si="11"/>
        <v>100</v>
      </c>
    </row>
    <row r="225" spans="1:5" ht="78" x14ac:dyDescent="0.3">
      <c r="A225" s="6" t="s">
        <v>442</v>
      </c>
      <c r="B225" s="7" t="s">
        <v>221</v>
      </c>
      <c r="C225" s="30">
        <f>C226</f>
        <v>23042</v>
      </c>
      <c r="D225" s="30">
        <f>D226</f>
        <v>23042</v>
      </c>
      <c r="E225" s="36">
        <f t="shared" si="11"/>
        <v>100</v>
      </c>
    </row>
    <row r="226" spans="1:5" ht="78" x14ac:dyDescent="0.3">
      <c r="A226" s="4" t="s">
        <v>141</v>
      </c>
      <c r="B226" s="5" t="s">
        <v>221</v>
      </c>
      <c r="C226" s="29">
        <v>23042</v>
      </c>
      <c r="D226" s="29">
        <v>23042</v>
      </c>
      <c r="E226" s="36">
        <f t="shared" si="11"/>
        <v>100</v>
      </c>
    </row>
    <row r="227" spans="1:5" ht="78" x14ac:dyDescent="0.3">
      <c r="A227" s="7" t="s">
        <v>142</v>
      </c>
      <c r="B227" s="7" t="s">
        <v>220</v>
      </c>
      <c r="C227" s="30">
        <f>C228</f>
        <v>2657306</v>
      </c>
      <c r="D227" s="30">
        <f>D228</f>
        <v>2657304.63</v>
      </c>
      <c r="E227" s="36">
        <f t="shared" si="11"/>
        <v>99.999948444025634</v>
      </c>
    </row>
    <row r="228" spans="1:5" ht="93.6" x14ac:dyDescent="0.3">
      <c r="A228" s="7" t="s">
        <v>143</v>
      </c>
      <c r="B228" s="7" t="s">
        <v>76</v>
      </c>
      <c r="C228" s="30">
        <f>C229</f>
        <v>2657306</v>
      </c>
      <c r="D228" s="30">
        <f>D229</f>
        <v>2657304.63</v>
      </c>
      <c r="E228" s="36">
        <f t="shared" si="11"/>
        <v>99.999948444025634</v>
      </c>
    </row>
    <row r="229" spans="1:5" ht="93.6" x14ac:dyDescent="0.3">
      <c r="A229" s="5" t="s">
        <v>144</v>
      </c>
      <c r="B229" s="5" t="s">
        <v>76</v>
      </c>
      <c r="C229" s="29">
        <v>2657306</v>
      </c>
      <c r="D229" s="29">
        <v>2657304.63</v>
      </c>
      <c r="E229" s="36">
        <f t="shared" si="11"/>
        <v>99.999948444025634</v>
      </c>
    </row>
    <row r="230" spans="1:5" ht="46.8" x14ac:dyDescent="0.3">
      <c r="A230" s="7" t="s">
        <v>145</v>
      </c>
      <c r="B230" s="7" t="s">
        <v>218</v>
      </c>
      <c r="C230" s="30">
        <f>C231</f>
        <v>13420506</v>
      </c>
      <c r="D230" s="30">
        <f>D231</f>
        <v>12674430.529999999</v>
      </c>
      <c r="E230" s="36">
        <f t="shared" si="11"/>
        <v>94.440779878195343</v>
      </c>
    </row>
    <row r="231" spans="1:5" ht="46.8" x14ac:dyDescent="0.3">
      <c r="A231" s="7" t="s">
        <v>146</v>
      </c>
      <c r="B231" s="7" t="s">
        <v>219</v>
      </c>
      <c r="C231" s="30">
        <f>C232</f>
        <v>13420506</v>
      </c>
      <c r="D231" s="30">
        <f>D232</f>
        <v>12674430.529999999</v>
      </c>
      <c r="E231" s="36">
        <f t="shared" si="11"/>
        <v>94.440779878195343</v>
      </c>
    </row>
    <row r="232" spans="1:5" ht="46.8" x14ac:dyDescent="0.3">
      <c r="A232" s="5" t="s">
        <v>147</v>
      </c>
      <c r="B232" s="5" t="s">
        <v>219</v>
      </c>
      <c r="C232" s="29">
        <v>13420506</v>
      </c>
      <c r="D232" s="29">
        <v>12674430.529999999</v>
      </c>
      <c r="E232" s="36">
        <f t="shared" si="11"/>
        <v>94.440779878195343</v>
      </c>
    </row>
    <row r="233" spans="1:5" ht="62.4" x14ac:dyDescent="0.3">
      <c r="A233" s="6" t="s">
        <v>251</v>
      </c>
      <c r="B233" s="7" t="s">
        <v>250</v>
      </c>
      <c r="C233" s="30">
        <f>C234</f>
        <v>62492701</v>
      </c>
      <c r="D233" s="30">
        <f>D234</f>
        <v>62492697</v>
      </c>
      <c r="E233" s="36">
        <f t="shared" si="11"/>
        <v>99.999993599252491</v>
      </c>
    </row>
    <row r="234" spans="1:5" ht="62.4" x14ac:dyDescent="0.3">
      <c r="A234" s="4" t="s">
        <v>244</v>
      </c>
      <c r="B234" s="5" t="s">
        <v>245</v>
      </c>
      <c r="C234" s="29">
        <v>62492701</v>
      </c>
      <c r="D234" s="29">
        <v>62492697</v>
      </c>
      <c r="E234" s="36">
        <f t="shared" si="11"/>
        <v>99.999993599252491</v>
      </c>
    </row>
    <row r="235" spans="1:5" ht="78" x14ac:dyDescent="0.3">
      <c r="A235" s="6" t="s">
        <v>265</v>
      </c>
      <c r="B235" s="7" t="s">
        <v>267</v>
      </c>
      <c r="C235" s="30">
        <f>C236</f>
        <v>13686950</v>
      </c>
      <c r="D235" s="30">
        <f>D236</f>
        <v>13549631.07</v>
      </c>
      <c r="E235" s="36">
        <f t="shared" si="11"/>
        <v>98.996716361205387</v>
      </c>
    </row>
    <row r="236" spans="1:5" ht="78" x14ac:dyDescent="0.3">
      <c r="A236" s="4" t="s">
        <v>266</v>
      </c>
      <c r="B236" s="5" t="s">
        <v>267</v>
      </c>
      <c r="C236" s="29">
        <v>13686950</v>
      </c>
      <c r="D236" s="29">
        <v>13549631.07</v>
      </c>
      <c r="E236" s="36">
        <f t="shared" si="11"/>
        <v>98.996716361205387</v>
      </c>
    </row>
    <row r="237" spans="1:5" ht="78" x14ac:dyDescent="0.3">
      <c r="A237" s="6" t="s">
        <v>252</v>
      </c>
      <c r="B237" s="7" t="s">
        <v>253</v>
      </c>
      <c r="C237" s="30">
        <f>C238</f>
        <v>12893195</v>
      </c>
      <c r="D237" s="30">
        <f>D238</f>
        <v>12726815</v>
      </c>
      <c r="E237" s="36">
        <f t="shared" si="11"/>
        <v>98.709551821716801</v>
      </c>
    </row>
    <row r="238" spans="1:5" ht="78" x14ac:dyDescent="0.3">
      <c r="A238" s="4" t="s">
        <v>242</v>
      </c>
      <c r="B238" s="5" t="s">
        <v>243</v>
      </c>
      <c r="C238" s="29">
        <v>12893195</v>
      </c>
      <c r="D238" s="29">
        <v>12726815</v>
      </c>
      <c r="E238" s="36">
        <f t="shared" si="11"/>
        <v>98.709551821716801</v>
      </c>
    </row>
    <row r="239" spans="1:5" ht="62.4" x14ac:dyDescent="0.3">
      <c r="A239" s="6" t="s">
        <v>259</v>
      </c>
      <c r="B239" s="7" t="s">
        <v>258</v>
      </c>
      <c r="C239" s="30">
        <f>C240</f>
        <v>8985556</v>
      </c>
      <c r="D239" s="30">
        <f>D240</f>
        <v>8985038</v>
      </c>
      <c r="E239" s="36">
        <f t="shared" si="11"/>
        <v>99.99423519256905</v>
      </c>
    </row>
    <row r="240" spans="1:5" ht="62.4" x14ac:dyDescent="0.3">
      <c r="A240" s="4" t="s">
        <v>257</v>
      </c>
      <c r="B240" s="5" t="s">
        <v>258</v>
      </c>
      <c r="C240" s="29">
        <v>8985556</v>
      </c>
      <c r="D240" s="29">
        <v>8985038</v>
      </c>
      <c r="E240" s="36">
        <f t="shared" si="11"/>
        <v>99.99423519256905</v>
      </c>
    </row>
    <row r="241" spans="1:5" ht="78" x14ac:dyDescent="0.3">
      <c r="A241" s="6" t="s">
        <v>148</v>
      </c>
      <c r="B241" s="7" t="s">
        <v>217</v>
      </c>
      <c r="C241" s="30">
        <f>C242</f>
        <v>635208</v>
      </c>
      <c r="D241" s="30">
        <f>D242</f>
        <v>631238.27</v>
      </c>
      <c r="E241" s="36">
        <f t="shared" si="11"/>
        <v>99.375050377199287</v>
      </c>
    </row>
    <row r="242" spans="1:5" ht="62.4" x14ac:dyDescent="0.3">
      <c r="A242" s="6" t="s">
        <v>149</v>
      </c>
      <c r="B242" s="7" t="s">
        <v>77</v>
      </c>
      <c r="C242" s="30">
        <f>C243</f>
        <v>635208</v>
      </c>
      <c r="D242" s="30">
        <f>D243</f>
        <v>631238.27</v>
      </c>
      <c r="E242" s="36">
        <f t="shared" si="11"/>
        <v>99.375050377199287</v>
      </c>
    </row>
    <row r="243" spans="1:5" ht="78" x14ac:dyDescent="0.3">
      <c r="A243" s="4" t="s">
        <v>150</v>
      </c>
      <c r="B243" s="5" t="s">
        <v>77</v>
      </c>
      <c r="C243" s="29">
        <v>635208</v>
      </c>
      <c r="D243" s="29">
        <v>631238.27</v>
      </c>
      <c r="E243" s="36">
        <f t="shared" si="11"/>
        <v>99.375050377199287</v>
      </c>
    </row>
    <row r="244" spans="1:5" ht="46.8" x14ac:dyDescent="0.3">
      <c r="A244" s="6" t="s">
        <v>151</v>
      </c>
      <c r="B244" s="7" t="s">
        <v>171</v>
      </c>
      <c r="C244" s="30">
        <f>C245</f>
        <v>24543454</v>
      </c>
      <c r="D244" s="30">
        <f>D245</f>
        <v>24390736.120000001</v>
      </c>
      <c r="E244" s="36">
        <f t="shared" si="11"/>
        <v>99.37776533001427</v>
      </c>
    </row>
    <row r="245" spans="1:5" ht="46.8" x14ac:dyDescent="0.3">
      <c r="A245" s="6" t="s">
        <v>152</v>
      </c>
      <c r="B245" s="7" t="s">
        <v>214</v>
      </c>
      <c r="C245" s="30">
        <f>C246</f>
        <v>24543454</v>
      </c>
      <c r="D245" s="30">
        <f>D246</f>
        <v>24390736.120000001</v>
      </c>
      <c r="E245" s="36">
        <f t="shared" si="11"/>
        <v>99.37776533001427</v>
      </c>
    </row>
    <row r="246" spans="1:5" ht="62.4" x14ac:dyDescent="0.3">
      <c r="A246" s="4" t="s">
        <v>153</v>
      </c>
      <c r="B246" s="5" t="s">
        <v>214</v>
      </c>
      <c r="C246" s="29">
        <v>24543454</v>
      </c>
      <c r="D246" s="29">
        <v>24390736.120000001</v>
      </c>
      <c r="E246" s="36">
        <f t="shared" si="11"/>
        <v>99.37776533001427</v>
      </c>
    </row>
    <row r="247" spans="1:5" ht="31.2" x14ac:dyDescent="0.3">
      <c r="A247" s="6" t="s">
        <v>154</v>
      </c>
      <c r="B247" s="7" t="s">
        <v>215</v>
      </c>
      <c r="C247" s="30">
        <f>C248</f>
        <v>1411314</v>
      </c>
      <c r="D247" s="30">
        <f>D248</f>
        <v>1411314</v>
      </c>
      <c r="E247" s="36">
        <f t="shared" si="11"/>
        <v>100</v>
      </c>
    </row>
    <row r="248" spans="1:5" ht="46.8" x14ac:dyDescent="0.3">
      <c r="A248" s="6" t="s">
        <v>155</v>
      </c>
      <c r="B248" s="7" t="s">
        <v>216</v>
      </c>
      <c r="C248" s="30">
        <f>C249</f>
        <v>1411314</v>
      </c>
      <c r="D248" s="30">
        <f>D249</f>
        <v>1411314</v>
      </c>
      <c r="E248" s="36">
        <f t="shared" si="11"/>
        <v>100</v>
      </c>
    </row>
    <row r="249" spans="1:5" ht="46.8" x14ac:dyDescent="0.3">
      <c r="A249" s="4" t="s">
        <v>156</v>
      </c>
      <c r="B249" s="5" t="s">
        <v>216</v>
      </c>
      <c r="C249" s="29">
        <v>1411314</v>
      </c>
      <c r="D249" s="29">
        <v>1411314</v>
      </c>
      <c r="E249" s="36">
        <f t="shared" si="11"/>
        <v>100</v>
      </c>
    </row>
    <row r="250" spans="1:5" ht="31.2" x14ac:dyDescent="0.3">
      <c r="A250" s="2" t="s">
        <v>157</v>
      </c>
      <c r="B250" s="3" t="s">
        <v>78</v>
      </c>
      <c r="C250" s="28">
        <f>C251+C256+C259+C262</f>
        <v>18958484.27</v>
      </c>
      <c r="D250" s="28">
        <f>D251+D256+D259+D262</f>
        <v>18840209.710000001</v>
      </c>
      <c r="E250" s="35">
        <f t="shared" si="11"/>
        <v>99.376139155875677</v>
      </c>
    </row>
    <row r="251" spans="1:5" ht="78" x14ac:dyDescent="0.3">
      <c r="A251" s="6" t="s">
        <v>158</v>
      </c>
      <c r="B251" s="7" t="s">
        <v>79</v>
      </c>
      <c r="C251" s="30">
        <f>C252</f>
        <v>1503450.6</v>
      </c>
      <c r="D251" s="30">
        <f>D252</f>
        <v>1503450.6</v>
      </c>
      <c r="E251" s="36">
        <f t="shared" si="11"/>
        <v>100</v>
      </c>
    </row>
    <row r="252" spans="1:5" ht="92.25" customHeight="1" x14ac:dyDescent="0.3">
      <c r="A252" s="6" t="s">
        <v>159</v>
      </c>
      <c r="B252" s="7" t="s">
        <v>80</v>
      </c>
      <c r="C252" s="30">
        <f>C253+C254+C255</f>
        <v>1503450.6</v>
      </c>
      <c r="D252" s="30">
        <f>D253+D254+D255</f>
        <v>1503450.6</v>
      </c>
      <c r="E252" s="36">
        <f t="shared" si="11"/>
        <v>100</v>
      </c>
    </row>
    <row r="253" spans="1:5" ht="84.75" customHeight="1" x14ac:dyDescent="0.3">
      <c r="A253" s="4" t="s">
        <v>160</v>
      </c>
      <c r="B253" s="5" t="s">
        <v>80</v>
      </c>
      <c r="C253" s="29">
        <v>625632</v>
      </c>
      <c r="D253" s="29">
        <v>625632</v>
      </c>
      <c r="E253" s="36">
        <f t="shared" si="11"/>
        <v>100</v>
      </c>
    </row>
    <row r="254" spans="1:5" ht="92.25" customHeight="1" x14ac:dyDescent="0.3">
      <c r="A254" s="4" t="s">
        <v>161</v>
      </c>
      <c r="B254" s="5" t="s">
        <v>80</v>
      </c>
      <c r="C254" s="29">
        <v>549818.6</v>
      </c>
      <c r="D254" s="29">
        <v>549818.6</v>
      </c>
      <c r="E254" s="36">
        <f t="shared" si="11"/>
        <v>100</v>
      </c>
    </row>
    <row r="255" spans="1:5" ht="67.5" customHeight="1" x14ac:dyDescent="0.3">
      <c r="A255" s="4" t="s">
        <v>162</v>
      </c>
      <c r="B255" s="5" t="s">
        <v>80</v>
      </c>
      <c r="C255" s="29">
        <v>328000</v>
      </c>
      <c r="D255" s="29">
        <v>328000</v>
      </c>
      <c r="E255" s="36">
        <f t="shared" si="11"/>
        <v>100</v>
      </c>
    </row>
    <row r="256" spans="1:5" ht="67.5" customHeight="1" x14ac:dyDescent="0.3">
      <c r="A256" s="6" t="s">
        <v>443</v>
      </c>
      <c r="B256" s="7" t="s">
        <v>444</v>
      </c>
      <c r="C256" s="30">
        <f>C257</f>
        <v>10000000</v>
      </c>
      <c r="D256" s="30">
        <f>D257</f>
        <v>10000000</v>
      </c>
      <c r="E256" s="36">
        <f t="shared" si="11"/>
        <v>100</v>
      </c>
    </row>
    <row r="257" spans="1:5" ht="67.5" customHeight="1" x14ac:dyDescent="0.3">
      <c r="A257" s="6" t="s">
        <v>445</v>
      </c>
      <c r="B257" s="7" t="s">
        <v>446</v>
      </c>
      <c r="C257" s="30">
        <f>C258</f>
        <v>10000000</v>
      </c>
      <c r="D257" s="30">
        <f>D258</f>
        <v>10000000</v>
      </c>
      <c r="E257" s="36">
        <f t="shared" si="11"/>
        <v>100</v>
      </c>
    </row>
    <row r="258" spans="1:5" ht="67.5" customHeight="1" x14ac:dyDescent="0.3">
      <c r="A258" s="4" t="s">
        <v>447</v>
      </c>
      <c r="B258" s="5" t="s">
        <v>446</v>
      </c>
      <c r="C258" s="29">
        <v>10000000</v>
      </c>
      <c r="D258" s="29">
        <v>10000000</v>
      </c>
      <c r="E258" s="36">
        <f t="shared" si="11"/>
        <v>100</v>
      </c>
    </row>
    <row r="259" spans="1:5" ht="54" customHeight="1" x14ac:dyDescent="0.3">
      <c r="A259" s="6" t="s">
        <v>407</v>
      </c>
      <c r="B259" s="7" t="s">
        <v>410</v>
      </c>
      <c r="C259" s="30">
        <f>C260</f>
        <v>104166.67</v>
      </c>
      <c r="D259" s="30">
        <f>D260</f>
        <v>104166.67</v>
      </c>
      <c r="E259" s="36">
        <f t="shared" si="11"/>
        <v>100</v>
      </c>
    </row>
    <row r="260" spans="1:5" ht="67.5" customHeight="1" x14ac:dyDescent="0.3">
      <c r="A260" s="6" t="s">
        <v>406</v>
      </c>
      <c r="B260" s="7" t="s">
        <v>408</v>
      </c>
      <c r="C260" s="30">
        <f>C261</f>
        <v>104166.67</v>
      </c>
      <c r="D260" s="30">
        <f>D261</f>
        <v>104166.67</v>
      </c>
      <c r="E260" s="36">
        <f t="shared" si="11"/>
        <v>100</v>
      </c>
    </row>
    <row r="261" spans="1:5" ht="67.5" customHeight="1" x14ac:dyDescent="0.3">
      <c r="A261" s="4" t="s">
        <v>409</v>
      </c>
      <c r="B261" s="5" t="s">
        <v>408</v>
      </c>
      <c r="C261" s="29">
        <v>104166.67</v>
      </c>
      <c r="D261" s="29">
        <v>104166.67</v>
      </c>
      <c r="E261" s="36">
        <f t="shared" si="11"/>
        <v>100</v>
      </c>
    </row>
    <row r="262" spans="1:5" ht="52.5" customHeight="1" x14ac:dyDescent="0.3">
      <c r="A262" s="6" t="s">
        <v>268</v>
      </c>
      <c r="B262" s="7" t="s">
        <v>271</v>
      </c>
      <c r="C262" s="30">
        <f>SUM(C263:C267)</f>
        <v>7350867</v>
      </c>
      <c r="D262" s="30">
        <f>SUM(D263:D267)</f>
        <v>7232592.4399999995</v>
      </c>
      <c r="E262" s="36">
        <f t="shared" si="11"/>
        <v>98.391012107823457</v>
      </c>
    </row>
    <row r="263" spans="1:5" ht="69" customHeight="1" x14ac:dyDescent="0.3">
      <c r="A263" s="4" t="s">
        <v>269</v>
      </c>
      <c r="B263" s="5" t="s">
        <v>270</v>
      </c>
      <c r="C263" s="29">
        <v>1000000</v>
      </c>
      <c r="D263" s="29">
        <v>948000</v>
      </c>
      <c r="E263" s="36">
        <f t="shared" si="11"/>
        <v>94.8</v>
      </c>
    </row>
    <row r="264" spans="1:5" ht="69" customHeight="1" x14ac:dyDescent="0.3">
      <c r="A264" s="4" t="s">
        <v>476</v>
      </c>
      <c r="B264" s="5" t="s">
        <v>477</v>
      </c>
      <c r="C264" s="29">
        <v>2433867</v>
      </c>
      <c r="D264" s="29">
        <v>2433867</v>
      </c>
      <c r="E264" s="36">
        <f t="shared" si="11"/>
        <v>100</v>
      </c>
    </row>
    <row r="265" spans="1:5" ht="69" customHeight="1" x14ac:dyDescent="0.3">
      <c r="A265" s="4" t="s">
        <v>478</v>
      </c>
      <c r="B265" s="5" t="s">
        <v>479</v>
      </c>
      <c r="C265" s="29">
        <v>1665000</v>
      </c>
      <c r="D265" s="29">
        <v>1665000</v>
      </c>
      <c r="E265" s="36">
        <f t="shared" si="11"/>
        <v>100</v>
      </c>
    </row>
    <row r="266" spans="1:5" ht="69" customHeight="1" x14ac:dyDescent="0.3">
      <c r="A266" s="4" t="s">
        <v>448</v>
      </c>
      <c r="B266" s="5" t="s">
        <v>449</v>
      </c>
      <c r="C266" s="29">
        <v>1952000</v>
      </c>
      <c r="D266" s="29">
        <v>1885725.44</v>
      </c>
      <c r="E266" s="36">
        <f t="shared" si="11"/>
        <v>96.6047868852459</v>
      </c>
    </row>
    <row r="267" spans="1:5" ht="69" customHeight="1" x14ac:dyDescent="0.3">
      <c r="A267" s="4" t="s">
        <v>450</v>
      </c>
      <c r="B267" s="5" t="s">
        <v>451</v>
      </c>
      <c r="C267" s="29">
        <v>300000</v>
      </c>
      <c r="D267" s="29">
        <v>300000</v>
      </c>
      <c r="E267" s="36">
        <f t="shared" si="11"/>
        <v>100</v>
      </c>
    </row>
    <row r="268" spans="1:5" ht="69" customHeight="1" x14ac:dyDescent="0.3">
      <c r="A268" s="2" t="s">
        <v>352</v>
      </c>
      <c r="B268" s="3" t="s">
        <v>353</v>
      </c>
      <c r="C268" s="28">
        <f>C269</f>
        <v>0</v>
      </c>
      <c r="D268" s="28">
        <f>D269+D271+D273</f>
        <v>-70635.259999999995</v>
      </c>
      <c r="E268" s="35">
        <v>0</v>
      </c>
    </row>
    <row r="269" spans="1:5" ht="46.8" x14ac:dyDescent="0.3">
      <c r="A269" s="6" t="s">
        <v>354</v>
      </c>
      <c r="B269" s="7" t="s">
        <v>375</v>
      </c>
      <c r="C269" s="30">
        <f>C270</f>
        <v>0</v>
      </c>
      <c r="D269" s="30">
        <f>D270</f>
        <v>-2702.2</v>
      </c>
      <c r="E269" s="36">
        <v>0</v>
      </c>
    </row>
    <row r="270" spans="1:5" ht="62.4" x14ac:dyDescent="0.3">
      <c r="A270" s="4" t="s">
        <v>355</v>
      </c>
      <c r="B270" s="5" t="s">
        <v>375</v>
      </c>
      <c r="C270" s="29">
        <v>0</v>
      </c>
      <c r="D270" s="29">
        <v>-2702.2</v>
      </c>
      <c r="E270" s="40">
        <v>0</v>
      </c>
    </row>
    <row r="271" spans="1:5" ht="93.6" x14ac:dyDescent="0.3">
      <c r="A271" s="6" t="s">
        <v>454</v>
      </c>
      <c r="B271" s="7" t="s">
        <v>453</v>
      </c>
      <c r="C271" s="30">
        <f>C272</f>
        <v>0</v>
      </c>
      <c r="D271" s="30">
        <f>D272</f>
        <v>-952.38</v>
      </c>
      <c r="E271" s="36">
        <v>0</v>
      </c>
    </row>
    <row r="272" spans="1:5" ht="93.6" x14ac:dyDescent="0.3">
      <c r="A272" s="4" t="s">
        <v>452</v>
      </c>
      <c r="B272" s="5" t="s">
        <v>453</v>
      </c>
      <c r="C272" s="29">
        <v>0</v>
      </c>
      <c r="D272" s="29">
        <v>-952.38</v>
      </c>
      <c r="E272" s="40">
        <v>0</v>
      </c>
    </row>
    <row r="273" spans="1:5" ht="62.4" x14ac:dyDescent="0.3">
      <c r="A273" s="6" t="s">
        <v>357</v>
      </c>
      <c r="B273" s="7" t="s">
        <v>376</v>
      </c>
      <c r="C273" s="30">
        <v>0</v>
      </c>
      <c r="D273" s="30">
        <f>D274+D275</f>
        <v>-66980.679999999993</v>
      </c>
      <c r="E273" s="36">
        <v>0</v>
      </c>
    </row>
    <row r="274" spans="1:5" ht="78" x14ac:dyDescent="0.3">
      <c r="A274" s="4" t="s">
        <v>358</v>
      </c>
      <c r="B274" s="5" t="s">
        <v>356</v>
      </c>
      <c r="C274" s="29">
        <v>0</v>
      </c>
      <c r="D274" s="29">
        <v>-22479.62</v>
      </c>
      <c r="E274" s="40">
        <v>0</v>
      </c>
    </row>
    <row r="275" spans="1:5" ht="78" x14ac:dyDescent="0.3">
      <c r="A275" s="4" t="s">
        <v>359</v>
      </c>
      <c r="B275" s="5" t="s">
        <v>356</v>
      </c>
      <c r="C275" s="29">
        <v>0</v>
      </c>
      <c r="D275" s="29">
        <v>-44501.06</v>
      </c>
      <c r="E275" s="40">
        <v>0</v>
      </c>
    </row>
    <row r="276" spans="1:5" ht="15.6" x14ac:dyDescent="0.3">
      <c r="A276" s="2"/>
      <c r="B276" s="2" t="s">
        <v>81</v>
      </c>
      <c r="C276" s="28">
        <f>C151+C10</f>
        <v>1452776438.1700001</v>
      </c>
      <c r="D276" s="28">
        <f>D10+D151</f>
        <v>1466662120.77</v>
      </c>
      <c r="E276" s="35">
        <f t="shared" si="11"/>
        <v>100.95580312532402</v>
      </c>
    </row>
  </sheetData>
  <mergeCells count="7">
    <mergeCell ref="C2:E2"/>
    <mergeCell ref="D1:E1"/>
    <mergeCell ref="A8:A9"/>
    <mergeCell ref="B8:B9"/>
    <mergeCell ref="B3:E3"/>
    <mergeCell ref="A6:E6"/>
    <mergeCell ref="A7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1 кв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2023-01-24T08:17:47Z</cp:lastPrinted>
  <dcterms:created xsi:type="dcterms:W3CDTF">2018-05-24T06:09:51Z</dcterms:created>
  <dcterms:modified xsi:type="dcterms:W3CDTF">2023-04-28T11:38:32Z</dcterms:modified>
</cp:coreProperties>
</file>