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№5'!$G$1:$K$198</definedName>
  </definedNames>
  <calcPr calcId="125725"/>
</workbook>
</file>

<file path=xl/calcChain.xml><?xml version="1.0" encoding="utf-8"?>
<calcChain xmlns="http://schemas.openxmlformats.org/spreadsheetml/2006/main">
  <c r="K191" i="2"/>
  <c r="J191"/>
  <c r="K188"/>
  <c r="J188"/>
  <c r="K123"/>
  <c r="J123"/>
  <c r="K88"/>
  <c r="J88"/>
  <c r="K17"/>
  <c r="J174"/>
  <c r="J179"/>
  <c r="J176" s="1"/>
  <c r="J181"/>
  <c r="J183"/>
  <c r="J112"/>
  <c r="J22"/>
  <c r="J17"/>
  <c r="J15"/>
  <c r="J13"/>
  <c r="J11"/>
  <c r="K183"/>
  <c r="K90"/>
  <c r="J90"/>
  <c r="J94"/>
  <c r="K189" l="1"/>
  <c r="J189"/>
  <c r="K55"/>
  <c r="J55"/>
  <c r="K78"/>
  <c r="J78"/>
  <c r="K76"/>
  <c r="K74"/>
  <c r="J76"/>
  <c r="J74"/>
  <c r="K72"/>
  <c r="J72"/>
  <c r="K70"/>
  <c r="K68"/>
  <c r="J70"/>
  <c r="J68"/>
  <c r="K66"/>
  <c r="J66"/>
  <c r="K35"/>
  <c r="K37"/>
  <c r="J35"/>
  <c r="K142"/>
  <c r="J142"/>
  <c r="K133"/>
  <c r="K132" s="1"/>
  <c r="K131" s="1"/>
  <c r="K130" s="1"/>
  <c r="J133"/>
  <c r="J132" s="1"/>
  <c r="J131" s="1"/>
  <c r="J130" s="1"/>
  <c r="K61"/>
  <c r="K59"/>
  <c r="J61"/>
  <c r="J59"/>
  <c r="J172"/>
  <c r="K172"/>
  <c r="J58" l="1"/>
  <c r="J57" s="1"/>
  <c r="K58"/>
  <c r="K57" s="1"/>
  <c r="J37"/>
  <c r="K128"/>
  <c r="J128"/>
  <c r="K105"/>
  <c r="J105"/>
  <c r="K100"/>
  <c r="K99" s="1"/>
  <c r="J100"/>
  <c r="J99" s="1"/>
  <c r="K86"/>
  <c r="J86"/>
  <c r="K84"/>
  <c r="J84"/>
  <c r="K80"/>
  <c r="J80"/>
  <c r="K82"/>
  <c r="J82"/>
  <c r="J168" l="1"/>
  <c r="J167" s="1"/>
  <c r="J186" l="1"/>
  <c r="J166"/>
  <c r="J164"/>
  <c r="J163" s="1"/>
  <c r="J159"/>
  <c r="J158" s="1"/>
  <c r="J157" s="1"/>
  <c r="J155"/>
  <c r="J153" s="1"/>
  <c r="J151"/>
  <c r="J146"/>
  <c r="J145" s="1"/>
  <c r="J140"/>
  <c r="J138"/>
  <c r="J127"/>
  <c r="J126" s="1"/>
  <c r="J121"/>
  <c r="J119"/>
  <c r="J111"/>
  <c r="J110" s="1"/>
  <c r="J107"/>
  <c r="J97"/>
  <c r="J96" s="1"/>
  <c r="J65"/>
  <c r="J53"/>
  <c r="J51"/>
  <c r="J49"/>
  <c r="J47"/>
  <c r="J43"/>
  <c r="J41"/>
  <c r="J39"/>
  <c r="J32"/>
  <c r="J30"/>
  <c r="J28"/>
  <c r="J26"/>
  <c r="J24"/>
  <c r="K159"/>
  <c r="K158" s="1"/>
  <c r="K157" s="1"/>
  <c r="K155"/>
  <c r="K153" s="1"/>
  <c r="J118" l="1"/>
  <c r="J117" s="1"/>
  <c r="J64"/>
  <c r="J63" s="1"/>
  <c r="J34"/>
  <c r="J137"/>
  <c r="J46"/>
  <c r="J10"/>
  <c r="J171"/>
  <c r="J170" s="1"/>
  <c r="J150"/>
  <c r="J149" s="1"/>
  <c r="J125"/>
  <c r="J154"/>
  <c r="J162"/>
  <c r="J161" s="1"/>
  <c r="J144"/>
  <c r="J104"/>
  <c r="J103"/>
  <c r="J102" s="1"/>
  <c r="J109"/>
  <c r="K154"/>
  <c r="J9" l="1"/>
  <c r="J8" s="1"/>
  <c r="J116"/>
  <c r="J148"/>
  <c r="J136"/>
  <c r="J135" s="1"/>
  <c r="J193" l="1"/>
  <c r="K181"/>
  <c r="K97"/>
  <c r="K96" s="1"/>
  <c r="K51"/>
  <c r="K26"/>
  <c r="K28"/>
  <c r="K30"/>
  <c r="K151"/>
  <c r="K150" s="1"/>
  <c r="K149" s="1"/>
  <c r="K112"/>
  <c r="K111" s="1"/>
  <c r="K110" s="1"/>
  <c r="K94"/>
  <c r="K43"/>
  <c r="K53" l="1"/>
  <c r="K49"/>
  <c r="K47"/>
  <c r="K41"/>
  <c r="K39"/>
  <c r="K32"/>
  <c r="K24"/>
  <c r="K46" l="1"/>
  <c r="K34"/>
  <c r="K11" l="1"/>
  <c r="K22" l="1"/>
  <c r="K65" l="1"/>
  <c r="K64" s="1"/>
  <c r="K63" s="1"/>
  <c r="K13"/>
  <c r="K186"/>
  <c r="K168"/>
  <c r="K167" s="1"/>
  <c r="K146"/>
  <c r="K145" s="1"/>
  <c r="K140"/>
  <c r="K107"/>
  <c r="K104" s="1"/>
  <c r="K138" l="1"/>
  <c r="K137" s="1"/>
  <c r="K136" s="1"/>
  <c r="K176" l="1"/>
  <c r="K179"/>
  <c r="K174" l="1"/>
  <c r="K171" s="1"/>
  <c r="K166"/>
  <c r="K164"/>
  <c r="K144"/>
  <c r="K127"/>
  <c r="K126" s="1"/>
  <c r="K121"/>
  <c r="K119"/>
  <c r="K15"/>
  <c r="K10" s="1"/>
  <c r="K9" s="1"/>
  <c r="K8" s="1"/>
  <c r="K118" l="1"/>
  <c r="K117" s="1"/>
  <c r="K116" s="1"/>
  <c r="K163"/>
  <c r="K162" s="1"/>
  <c r="K161" s="1"/>
  <c r="K170"/>
  <c r="K148"/>
  <c r="K125"/>
  <c r="K109"/>
  <c r="K103"/>
  <c r="K102" s="1"/>
  <c r="K135" l="1"/>
  <c r="K193" l="1"/>
</calcChain>
</file>

<file path=xl/sharedStrings.xml><?xml version="1.0" encoding="utf-8"?>
<sst xmlns="http://schemas.openxmlformats.org/spreadsheetml/2006/main" count="458" uniqueCount="274">
  <si>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</si>
  <si>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</si>
  <si>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</si>
  <si>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</si>
  <si>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</si>
  <si>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</si>
  <si>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</si>
  <si>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</si>
  <si>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</si>
  <si>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</si>
  <si>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3637297</t>
  </si>
  <si>
    <t>3610000</t>
  </si>
  <si>
    <t>3600000</t>
  </si>
  <si>
    <t>2510000</t>
  </si>
  <si>
    <t>2500000</t>
  </si>
  <si>
    <t>2437256</t>
  </si>
  <si>
    <t>2420000</t>
  </si>
  <si>
    <t>2417244</t>
  </si>
  <si>
    <t>2417242</t>
  </si>
  <si>
    <t>2410000</t>
  </si>
  <si>
    <t>2400000</t>
  </si>
  <si>
    <t>1310000</t>
  </si>
  <si>
    <t>1300000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</si>
  <si>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</si>
  <si>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</si>
  <si>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</si>
  <si>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</si>
  <si>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</si>
  <si>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</si>
  <si>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</si>
  <si>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</si>
  <si>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</si>
  <si>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</si>
  <si>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</si>
  <si>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</si>
  <si>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</si>
  <si>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</si>
  <si>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</si>
  <si>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</si>
  <si>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</si>
  <si>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</si>
  <si>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</si>
  <si>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</si>
  <si>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</si>
  <si>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</si>
  <si>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</si>
  <si>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</si>
  <si>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</si>
  <si>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</si>
  <si>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</si>
  <si>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</si>
  <si>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</si>
  <si>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</si>
  <si>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</si>
  <si>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</si>
  <si>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</si>
  <si>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</si>
  <si>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</si>
  <si>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</si>
  <si>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</si>
  <si>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</si>
  <si>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</si>
  <si>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</si>
  <si>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</si>
  <si>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</si>
  <si>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</si>
  <si>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</si>
  <si>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</si>
  <si>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</si>
  <si>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</si>
  <si>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</si>
  <si>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</si>
  <si>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</si>
  <si>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Расходы на оплату информационных услуг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</si>
  <si>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</si>
  <si>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</si>
  <si>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</si>
  <si>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</si>
  <si>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</si>
  <si>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</si>
  <si>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</si>
  <si>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 решению Собрания представителей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</si>
  <si>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</si>
  <si>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</si>
  <si>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</si>
  <si>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</si>
  <si>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</si>
  <si>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</si>
  <si>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</si>
  <si>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</si>
  <si>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</si>
  <si>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</si>
  <si>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</si>
  <si>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</si>
  <si>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</si>
  <si>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</si>
  <si>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</si>
  <si>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</si>
  <si>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</si>
  <si>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</si>
  <si>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</si>
  <si>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</si>
  <si>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</si>
  <si>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</si>
  <si>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</si>
  <si>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</si>
  <si>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</si>
  <si>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</si>
  <si>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</si>
  <si>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</si>
  <si>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</si>
  <si>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</si>
  <si>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</si>
  <si>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</si>
  <si>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</si>
  <si>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</si>
  <si>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</si>
  <si>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</si>
  <si>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</si>
  <si>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</si>
  <si>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</si>
  <si>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</si>
  <si>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</si>
  <si>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</si>
  <si>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</si>
  <si>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</si>
  <si>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</si>
  <si>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</si>
  <si>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</si>
  <si>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</si>
  <si>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</si>
  <si>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</si>
  <si>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</si>
  <si>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</si>
  <si>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</si>
  <si>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</si>
  <si>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</si>
  <si>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</si>
  <si>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</si>
  <si>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</si>
  <si>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</si>
  <si>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</si>
  <si>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</si>
  <si>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</si>
  <si>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</si>
  <si>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</si>
  <si>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</si>
  <si>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</si>
  <si>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</si>
  <si>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</si>
  <si>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</si>
  <si>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</si>
  <si>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</si>
  <si>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</si>
  <si>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</si>
  <si>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</si>
  <si>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</si>
  <si>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</si>
  <si>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</si>
  <si>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</si>
  <si>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</si>
  <si>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</si>
  <si>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</si>
  <si>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</si>
  <si>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</si>
  <si>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</si>
  <si>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</si>
  <si>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</si>
  <si>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</si>
  <si>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</si>
  <si>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</si>
  <si>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</si>
  <si>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</si>
  <si>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</si>
  <si>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</si>
  <si>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</si>
  <si>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</si>
  <si>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</si>
  <si>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</si>
  <si>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</si>
  <si>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</si>
  <si>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</si>
  <si>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</si>
  <si>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</si>
  <si>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</si>
  <si>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</si>
  <si>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</si>
  <si>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</si>
  <si>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</si>
  <si>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</si>
  <si>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</si>
  <si>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</si>
  <si>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</si>
  <si>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</si>
  <si>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</si>
  <si>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</si>
  <si>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</si>
  <si>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</si>
  <si>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</si>
  <si>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</si>
  <si>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</si>
  <si>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</si>
  <si>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</si>
  <si>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</si>
  <si>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</si>
  <si>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</si>
  <si>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</si>
  <si>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</si>
  <si>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</si>
  <si>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</si>
  <si>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</si>
  <si>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</si>
  <si>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</si>
  <si>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</si>
  <si>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2018 год                    (руб.)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</si>
  <si>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</si>
  <si>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</si>
  <si>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</si>
  <si>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</si>
  <si>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Условно-утвержденные расходы</t>
  </si>
  <si>
    <t>Всего</t>
  </si>
  <si>
    <t>02.1.02.70430</t>
  </si>
  <si>
    <t xml:space="preserve">от                              № </t>
  </si>
  <si>
    <t>Капитальные вложения в объекты недвижимого имущества государственной (муниципальной) собственности</t>
  </si>
  <si>
    <t>14.1.00.00000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</si>
  <si>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2018 и 2019 годов</t>
  </si>
  <si>
    <t>2019 год                    (руб.)</t>
  </si>
  <si>
    <t xml:space="preserve">Ведомственная целевая программа «Развитие образования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</si>
  <si>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</si>
  <si>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«Молодежь»</t>
  </si>
  <si>
    <t>Содействие развитию гражданственности, социальной зрелости молодежи</t>
  </si>
  <si>
    <t>Субсидия на оказание (выполнение) муниципальными учреждениями услуг (работ) в сфере молодежной политики</t>
  </si>
  <si>
    <t>02.2.00.00000</t>
  </si>
  <si>
    <t>02.2.01.00000</t>
  </si>
  <si>
    <t>02.2.01.12150.</t>
  </si>
  <si>
    <t>02.2.01.70650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</si>
  <si>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</si>
  <si>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</si>
  <si>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</si>
  <si>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</si>
  <si>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</si>
  <si>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</si>
  <si>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</si>
  <si>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</si>
  <si>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</si>
  <si>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</si>
  <si>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Субсидия на реализацию мероприятий по строительству и реконструкции объектов газификации</t>
  </si>
  <si>
    <t>14.1.01.72010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</si>
  <si>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</si>
  <si>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</si>
  <si>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</si>
  <si>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</si>
  <si>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</si>
  <si>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</si>
  <si>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</si>
  <si>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</si>
  <si>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</si>
  <si>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</si>
  <si>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</si>
  <si>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</si>
  <si>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</si>
  <si>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</si>
  <si>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</si>
  <si>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</si>
  <si>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</si>
  <si>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</si>
  <si>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</si>
  <si>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</si>
  <si>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Субвенция на частичную оплату стоимости путевки в организации отдыха детей и их оздоровления</t>
  </si>
  <si>
    <t>02.1.03.75160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</si>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</sst>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7" fillId="0" borderId="1" xfId="0" applyFont="1" applyBorder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8" fillId="0" borderId="9" xfId="0" applyFont="1" applyBorder="1"/>
    <xf numFmtId="0" fontId="7" fillId="0" borderId="1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9" xfId="1" applyFont="1" applyFill="1" applyBorder="1"/>
    <xf numFmtId="0" fontId="1" fillId="0" borderId="1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7" fillId="0" borderId="1" xfId="0" applyFont="1" applyBorder="1" applyAlignment="1">
      <alignment horizontal="justify" wrapText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3"/>
  <sheetViews>
    <sheetView showGridLines="0" tabSelected="1" view="pageBreakPreview" zoomScaleNormal="100" zoomScaleSheetLayoutView="100" workbookViewId="0">
      <selection activeCell="P9" sqref="P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5703125" style="5" customWidth="1"/>
    <col min="9" max="9" width="6.42578125" style="5" customWidth="1"/>
    <col min="10" max="10" width="12.85546875" style="5" customWidth="1"/>
    <col min="11" max="11" width="13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175" t="s">
        <v>273</v>
      </c>
      <c r="I1" s="175"/>
      <c r="J1" s="175"/>
      <c r="K1" s="175"/>
    </row>
    <row r="2" spans="1:11" ht="15.6" customHeight="1">
      <c r="A2" s="2"/>
      <c r="B2" s="2"/>
      <c r="C2" s="2"/>
      <c r="D2" s="2"/>
      <c r="E2" s="2"/>
      <c r="F2" s="2"/>
      <c r="G2" s="2"/>
      <c r="H2" s="176" t="s">
        <v>81</v>
      </c>
      <c r="I2" s="176"/>
      <c r="J2" s="176"/>
      <c r="K2" s="176"/>
    </row>
    <row r="3" spans="1:11" ht="15.6" customHeight="1">
      <c r="A3" s="2"/>
      <c r="B3" s="2"/>
      <c r="C3" s="2"/>
      <c r="D3" s="2"/>
      <c r="E3" s="2"/>
      <c r="F3" s="2"/>
      <c r="G3" s="2"/>
      <c r="H3" s="175" t="s">
        <v>222</v>
      </c>
      <c r="I3" s="175"/>
      <c r="J3" s="175"/>
      <c r="K3" s="175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177" t="s">
        <v>225</v>
      </c>
      <c r="C5" s="177"/>
      <c r="D5" s="177"/>
      <c r="E5" s="177"/>
      <c r="F5" s="177"/>
      <c r="G5" s="177"/>
      <c r="H5" s="177"/>
      <c r="I5" s="177"/>
      <c r="J5" s="177"/>
      <c r="K5" s="177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45.75" customHeight="1">
      <c r="A7" s="2"/>
      <c r="B7" s="3"/>
      <c r="C7" s="3"/>
      <c r="D7" s="3"/>
      <c r="E7" s="4"/>
      <c r="F7" s="4"/>
      <c r="G7" s="67" t="s">
        <v>48</v>
      </c>
      <c r="H7" s="179" t="s">
        <v>47</v>
      </c>
      <c r="I7" s="67" t="s">
        <v>46</v>
      </c>
      <c r="J7" s="68" t="s">
        <v>214</v>
      </c>
      <c r="K7" s="68" t="s">
        <v>226</v>
      </c>
    </row>
    <row r="8" spans="1:11" ht="47.25">
      <c r="A8" s="1"/>
      <c r="B8" s="169" t="s">
        <v>45</v>
      </c>
      <c r="C8" s="169"/>
      <c r="D8" s="169"/>
      <c r="E8" s="169"/>
      <c r="F8" s="170"/>
      <c r="G8" s="55" t="s">
        <v>53</v>
      </c>
      <c r="H8" s="30" t="s">
        <v>83</v>
      </c>
      <c r="I8" s="59" t="s">
        <v>0</v>
      </c>
      <c r="J8" s="66">
        <f>SUM(J9+J57)</f>
        <v>497193514</v>
      </c>
      <c r="K8" s="66">
        <f>SUM(K9+K57)</f>
        <v>413163214</v>
      </c>
    </row>
    <row r="9" spans="1:11" ht="48" customHeight="1">
      <c r="A9" s="1"/>
      <c r="B9" s="167" t="s">
        <v>44</v>
      </c>
      <c r="C9" s="167"/>
      <c r="D9" s="167"/>
      <c r="E9" s="167"/>
      <c r="F9" s="168"/>
      <c r="G9" s="50" t="s">
        <v>227</v>
      </c>
      <c r="H9" s="31" t="s">
        <v>272</v>
      </c>
      <c r="I9" s="56" t="s">
        <v>0</v>
      </c>
      <c r="J9" s="60">
        <f>SUM(J10+J34+J46)</f>
        <v>492664038</v>
      </c>
      <c r="K9" s="60">
        <f>SUM(K10+K34+K46)</f>
        <v>409824738</v>
      </c>
    </row>
    <row r="10" spans="1:11" ht="63" customHeight="1">
      <c r="A10" s="1"/>
      <c r="B10" s="79"/>
      <c r="C10" s="79"/>
      <c r="D10" s="79"/>
      <c r="E10" s="79"/>
      <c r="F10" s="80"/>
      <c r="G10" s="41" t="s">
        <v>85</v>
      </c>
      <c r="H10" s="87" t="s">
        <v>84</v>
      </c>
      <c r="I10" s="56"/>
      <c r="J10" s="60">
        <f>SUM(J11+J13+J15+J17+J22+J24+J26+J28+J30+J32)</f>
        <v>459635300</v>
      </c>
      <c r="K10" s="60">
        <f>SUM(K11+K13+K15+K17+K22+K24+K26+K28+K30+K32)</f>
        <v>377346000</v>
      </c>
    </row>
    <row r="11" spans="1:11" ht="31.5">
      <c r="A11" s="1"/>
      <c r="B11" s="165" t="s">
        <v>43</v>
      </c>
      <c r="C11" s="165"/>
      <c r="D11" s="165"/>
      <c r="E11" s="165"/>
      <c r="F11" s="166"/>
      <c r="G11" s="42" t="s">
        <v>54</v>
      </c>
      <c r="H11" s="115" t="s">
        <v>86</v>
      </c>
      <c r="I11" s="33" t="s">
        <v>0</v>
      </c>
      <c r="J11" s="61">
        <f>SUM(J12:J12)</f>
        <v>50134000</v>
      </c>
      <c r="K11" s="61">
        <f>SUM(K12:K12)</f>
        <v>22721000</v>
      </c>
    </row>
    <row r="12" spans="1:11" ht="47.25">
      <c r="A12" s="1"/>
      <c r="B12" s="163">
        <v>500</v>
      </c>
      <c r="C12" s="163"/>
      <c r="D12" s="163"/>
      <c r="E12" s="163"/>
      <c r="F12" s="164"/>
      <c r="G12" s="43" t="s">
        <v>4</v>
      </c>
      <c r="H12" s="76" t="s">
        <v>0</v>
      </c>
      <c r="I12" s="33">
        <v>600</v>
      </c>
      <c r="J12" s="61">
        <v>50134000</v>
      </c>
      <c r="K12" s="61">
        <v>22721000</v>
      </c>
    </row>
    <row r="13" spans="1:11" ht="31.5">
      <c r="A13" s="1"/>
      <c r="B13" s="171" t="s">
        <v>42</v>
      </c>
      <c r="C13" s="171"/>
      <c r="D13" s="171"/>
      <c r="E13" s="171"/>
      <c r="F13" s="172"/>
      <c r="G13" s="44" t="s">
        <v>55</v>
      </c>
      <c r="H13" s="86" t="s">
        <v>88</v>
      </c>
      <c r="I13" s="33" t="s">
        <v>0</v>
      </c>
      <c r="J13" s="61">
        <f>SUM(J14:J14)</f>
        <v>52000000</v>
      </c>
      <c r="K13" s="61">
        <f>SUM(K14:K14)</f>
        <v>24716000</v>
      </c>
    </row>
    <row r="14" spans="1:11" ht="47.25">
      <c r="A14" s="1"/>
      <c r="B14" s="165">
        <v>100</v>
      </c>
      <c r="C14" s="165"/>
      <c r="D14" s="165"/>
      <c r="E14" s="165"/>
      <c r="F14" s="166"/>
      <c r="G14" s="44" t="s">
        <v>4</v>
      </c>
      <c r="H14" s="32" t="s">
        <v>0</v>
      </c>
      <c r="I14" s="33">
        <v>600</v>
      </c>
      <c r="J14" s="61">
        <v>52000000</v>
      </c>
      <c r="K14" s="61">
        <v>24716000</v>
      </c>
    </row>
    <row r="15" spans="1:11" ht="31.5">
      <c r="A15" s="1"/>
      <c r="B15" s="165">
        <v>200</v>
      </c>
      <c r="C15" s="165"/>
      <c r="D15" s="165"/>
      <c r="E15" s="165"/>
      <c r="F15" s="166"/>
      <c r="G15" s="44" t="s">
        <v>56</v>
      </c>
      <c r="H15" s="88" t="s">
        <v>98</v>
      </c>
      <c r="I15" s="33"/>
      <c r="J15" s="61">
        <f>SUM(J16:J16)</f>
        <v>41115000</v>
      </c>
      <c r="K15" s="61">
        <f>SUM(K16)</f>
        <v>20034000</v>
      </c>
    </row>
    <row r="16" spans="1:11" ht="47.25">
      <c r="A16" s="1"/>
      <c r="B16" s="165">
        <v>300</v>
      </c>
      <c r="C16" s="165"/>
      <c r="D16" s="165"/>
      <c r="E16" s="165"/>
      <c r="F16" s="166"/>
      <c r="G16" s="44" t="s">
        <v>4</v>
      </c>
      <c r="H16" s="38" t="s">
        <v>0</v>
      </c>
      <c r="I16" s="33">
        <v>600</v>
      </c>
      <c r="J16" s="61">
        <v>41115000</v>
      </c>
      <c r="K16" s="61">
        <v>20034000</v>
      </c>
    </row>
    <row r="17" spans="1:11" ht="31.5">
      <c r="A17" s="1"/>
      <c r="B17" s="165">
        <v>600</v>
      </c>
      <c r="C17" s="165"/>
      <c r="D17" s="165"/>
      <c r="E17" s="165"/>
      <c r="F17" s="166"/>
      <c r="G17" s="44" t="s">
        <v>59</v>
      </c>
      <c r="H17" s="86" t="s">
        <v>97</v>
      </c>
      <c r="I17" s="33"/>
      <c r="J17" s="61">
        <f>SUM(J18:J21)</f>
        <v>13400000</v>
      </c>
      <c r="K17" s="61">
        <f>SUM(K18:K21)</f>
        <v>7026700</v>
      </c>
    </row>
    <row r="18" spans="1:11" ht="94.5">
      <c r="A18" s="1"/>
      <c r="B18" s="163">
        <v>800</v>
      </c>
      <c r="C18" s="163"/>
      <c r="D18" s="163"/>
      <c r="E18" s="163"/>
      <c r="F18" s="164"/>
      <c r="G18" s="44" t="s">
        <v>3</v>
      </c>
      <c r="H18" s="28" t="s">
        <v>0</v>
      </c>
      <c r="I18" s="33">
        <v>100</v>
      </c>
      <c r="J18" s="61">
        <v>7800000</v>
      </c>
      <c r="K18" s="61">
        <v>4157000</v>
      </c>
    </row>
    <row r="19" spans="1:11" ht="31.5">
      <c r="A19" s="1"/>
      <c r="B19" s="165">
        <v>200</v>
      </c>
      <c r="C19" s="165"/>
      <c r="D19" s="165"/>
      <c r="E19" s="165"/>
      <c r="F19" s="166"/>
      <c r="G19" s="44" t="s">
        <v>2</v>
      </c>
      <c r="H19" s="28" t="s">
        <v>0</v>
      </c>
      <c r="I19" s="33">
        <v>200</v>
      </c>
      <c r="J19" s="61">
        <v>988000</v>
      </c>
      <c r="K19" s="61">
        <v>412700</v>
      </c>
    </row>
    <row r="20" spans="1:11" ht="47.25">
      <c r="A20" s="1"/>
      <c r="B20" s="163">
        <v>800</v>
      </c>
      <c r="C20" s="163"/>
      <c r="D20" s="163"/>
      <c r="E20" s="163"/>
      <c r="F20" s="164"/>
      <c r="G20" s="44" t="s">
        <v>4</v>
      </c>
      <c r="H20" s="28" t="s">
        <v>0</v>
      </c>
      <c r="I20" s="33">
        <v>600</v>
      </c>
      <c r="J20" s="61">
        <v>4543000</v>
      </c>
      <c r="K20" s="61">
        <v>2421000</v>
      </c>
    </row>
    <row r="21" spans="1:11" ht="15.75">
      <c r="A21" s="1"/>
      <c r="B21" s="39"/>
      <c r="C21" s="40"/>
      <c r="D21" s="40"/>
      <c r="E21" s="40"/>
      <c r="F21" s="40"/>
      <c r="G21" s="45" t="s">
        <v>1</v>
      </c>
      <c r="H21" s="32" t="s">
        <v>0</v>
      </c>
      <c r="I21" s="57">
        <v>800</v>
      </c>
      <c r="J21" s="61">
        <v>69000</v>
      </c>
      <c r="K21" s="61">
        <v>36000</v>
      </c>
    </row>
    <row r="22" spans="1:11" ht="15.75">
      <c r="A22" s="1"/>
      <c r="B22" s="164" t="s">
        <v>41</v>
      </c>
      <c r="C22" s="178"/>
      <c r="D22" s="178"/>
      <c r="E22" s="178"/>
      <c r="F22" s="178"/>
      <c r="G22" s="42" t="s">
        <v>57</v>
      </c>
      <c r="H22" s="88" t="s">
        <v>99</v>
      </c>
      <c r="I22" s="33" t="s">
        <v>0</v>
      </c>
      <c r="J22" s="61">
        <f>SUM(J23)</f>
        <v>138000</v>
      </c>
      <c r="K22" s="61">
        <f>SUM(K23)</f>
        <v>0</v>
      </c>
    </row>
    <row r="23" spans="1:11" ht="31.5">
      <c r="A23" s="1"/>
      <c r="B23" s="165">
        <v>300</v>
      </c>
      <c r="C23" s="165"/>
      <c r="D23" s="165"/>
      <c r="E23" s="165"/>
      <c r="F23" s="166"/>
      <c r="G23" s="44" t="s">
        <v>5</v>
      </c>
      <c r="H23" s="38" t="s">
        <v>0</v>
      </c>
      <c r="I23" s="33">
        <v>300</v>
      </c>
      <c r="J23" s="61">
        <v>138000</v>
      </c>
      <c r="K23" s="61">
        <v>0</v>
      </c>
    </row>
    <row r="24" spans="1:11" ht="78.75">
      <c r="A24" s="1"/>
      <c r="B24" s="77"/>
      <c r="C24" s="77"/>
      <c r="D24" s="77"/>
      <c r="E24" s="77"/>
      <c r="F24" s="78"/>
      <c r="G24" s="44" t="s">
        <v>94</v>
      </c>
      <c r="H24" s="88" t="s">
        <v>93</v>
      </c>
      <c r="I24" s="33" t="s">
        <v>0</v>
      </c>
      <c r="J24" s="61">
        <f>SUM(J25)</f>
        <v>23393600</v>
      </c>
      <c r="K24" s="61">
        <f>SUM(K25)</f>
        <v>23393600</v>
      </c>
    </row>
    <row r="25" spans="1:11" ht="47.25">
      <c r="A25" s="1"/>
      <c r="B25" s="77"/>
      <c r="C25" s="77"/>
      <c r="D25" s="77"/>
      <c r="E25" s="77"/>
      <c r="F25" s="78"/>
      <c r="G25" s="45" t="s">
        <v>4</v>
      </c>
      <c r="H25" s="114" t="s">
        <v>0</v>
      </c>
      <c r="I25" s="33">
        <v>600</v>
      </c>
      <c r="J25" s="61">
        <v>23393600</v>
      </c>
      <c r="K25" s="61">
        <v>23393600</v>
      </c>
    </row>
    <row r="26" spans="1:11" ht="66.75" customHeight="1">
      <c r="A26" s="1"/>
      <c r="B26" s="77"/>
      <c r="C26" s="77"/>
      <c r="D26" s="77"/>
      <c r="E26" s="77"/>
      <c r="F26" s="78"/>
      <c r="G26" s="48" t="s">
        <v>96</v>
      </c>
      <c r="H26" s="88" t="s">
        <v>95</v>
      </c>
      <c r="I26" s="33" t="s">
        <v>0</v>
      </c>
      <c r="J26" s="61">
        <f>SUM(J27)</f>
        <v>754700</v>
      </c>
      <c r="K26" s="61">
        <f>SUM(K27)</f>
        <v>754700</v>
      </c>
    </row>
    <row r="27" spans="1:11" ht="47.25">
      <c r="A27" s="1"/>
      <c r="B27" s="77"/>
      <c r="C27" s="77"/>
      <c r="D27" s="77"/>
      <c r="E27" s="77"/>
      <c r="F27" s="78"/>
      <c r="G27" s="43" t="s">
        <v>4</v>
      </c>
      <c r="H27" s="114" t="s">
        <v>0</v>
      </c>
      <c r="I27" s="33">
        <v>600</v>
      </c>
      <c r="J27" s="61">
        <v>754700</v>
      </c>
      <c r="K27" s="61">
        <v>754700</v>
      </c>
    </row>
    <row r="28" spans="1:11" ht="47.25">
      <c r="A28" s="1"/>
      <c r="B28" s="77"/>
      <c r="C28" s="77"/>
      <c r="D28" s="77"/>
      <c r="E28" s="77"/>
      <c r="F28" s="78"/>
      <c r="G28" s="44" t="s">
        <v>90</v>
      </c>
      <c r="H28" s="88" t="s">
        <v>89</v>
      </c>
      <c r="I28" s="33" t="s">
        <v>0</v>
      </c>
      <c r="J28" s="61">
        <f>SUM(J29)</f>
        <v>180350000</v>
      </c>
      <c r="K28" s="61">
        <f>SUM(K29)</f>
        <v>180350000</v>
      </c>
    </row>
    <row r="29" spans="1:11" ht="47.25">
      <c r="A29" s="1"/>
      <c r="B29" s="77"/>
      <c r="C29" s="77"/>
      <c r="D29" s="77"/>
      <c r="E29" s="77"/>
      <c r="F29" s="78"/>
      <c r="G29" s="44" t="s">
        <v>4</v>
      </c>
      <c r="H29" s="76" t="s">
        <v>0</v>
      </c>
      <c r="I29" s="33">
        <v>600</v>
      </c>
      <c r="J29" s="61">
        <v>180350000</v>
      </c>
      <c r="K29" s="61">
        <v>180350000</v>
      </c>
    </row>
    <row r="30" spans="1:11" ht="47.25">
      <c r="A30" s="1"/>
      <c r="B30" s="77"/>
      <c r="C30" s="77"/>
      <c r="D30" s="77"/>
      <c r="E30" s="77"/>
      <c r="F30" s="78"/>
      <c r="G30" s="44" t="s">
        <v>92</v>
      </c>
      <c r="H30" s="88" t="s">
        <v>91</v>
      </c>
      <c r="I30" s="33" t="s">
        <v>0</v>
      </c>
      <c r="J30" s="61">
        <f>SUM(J31)</f>
        <v>8019000</v>
      </c>
      <c r="K30" s="61">
        <f>SUM(K31)</f>
        <v>8019000</v>
      </c>
    </row>
    <row r="31" spans="1:11" ht="47.25">
      <c r="A31" s="1"/>
      <c r="B31" s="77"/>
      <c r="C31" s="77"/>
      <c r="D31" s="77"/>
      <c r="E31" s="77"/>
      <c r="F31" s="78"/>
      <c r="G31" s="45" t="s">
        <v>4</v>
      </c>
      <c r="H31" s="38"/>
      <c r="I31" s="33">
        <v>600</v>
      </c>
      <c r="J31" s="61">
        <v>8019000</v>
      </c>
      <c r="K31" s="61">
        <v>8019000</v>
      </c>
    </row>
    <row r="32" spans="1:11" ht="47.25">
      <c r="A32" s="1"/>
      <c r="B32" s="77"/>
      <c r="C32" s="77"/>
      <c r="D32" s="77"/>
      <c r="E32" s="77"/>
      <c r="F32" s="78"/>
      <c r="G32" s="48" t="s">
        <v>205</v>
      </c>
      <c r="H32" s="86" t="s">
        <v>87</v>
      </c>
      <c r="I32" s="33"/>
      <c r="J32" s="63">
        <f>SUM(J33)</f>
        <v>90331000</v>
      </c>
      <c r="K32" s="63">
        <f>SUM(K33)</f>
        <v>90331000</v>
      </c>
    </row>
    <row r="33" spans="1:11" ht="47.25">
      <c r="A33" s="1"/>
      <c r="B33" s="77"/>
      <c r="C33" s="77"/>
      <c r="D33" s="77"/>
      <c r="E33" s="77"/>
      <c r="F33" s="78"/>
      <c r="G33" s="44" t="s">
        <v>4</v>
      </c>
      <c r="H33" s="32" t="s">
        <v>0</v>
      </c>
      <c r="I33" s="33">
        <v>600</v>
      </c>
      <c r="J33" s="61">
        <v>90331000</v>
      </c>
      <c r="K33" s="61">
        <v>90331000</v>
      </c>
    </row>
    <row r="34" spans="1:11" ht="31.5">
      <c r="A34" s="1"/>
      <c r="B34" s="77"/>
      <c r="C34" s="77"/>
      <c r="D34" s="77"/>
      <c r="E34" s="77"/>
      <c r="F34" s="78"/>
      <c r="G34" s="89" t="s">
        <v>101</v>
      </c>
      <c r="H34" s="87" t="s">
        <v>100</v>
      </c>
      <c r="I34" s="33"/>
      <c r="J34" s="60">
        <f>SUM(J39+J41+J43+J37+J35)</f>
        <v>28676718</v>
      </c>
      <c r="K34" s="60">
        <f>SUM(K39+K41+K43+K37+K35)</f>
        <v>28676718</v>
      </c>
    </row>
    <row r="35" spans="1:11" ht="63">
      <c r="A35" s="1"/>
      <c r="B35" s="150"/>
      <c r="C35" s="150"/>
      <c r="D35" s="150"/>
      <c r="E35" s="150"/>
      <c r="F35" s="151"/>
      <c r="G35" s="42" t="s">
        <v>252</v>
      </c>
      <c r="H35" s="158" t="s">
        <v>253</v>
      </c>
      <c r="I35" s="33"/>
      <c r="J35" s="61">
        <f>SUM(J36)</f>
        <v>184381</v>
      </c>
      <c r="K35" s="61">
        <f>SUM(K36)</f>
        <v>184381</v>
      </c>
    </row>
    <row r="36" spans="1:11" ht="31.5">
      <c r="A36" s="1"/>
      <c r="B36" s="150"/>
      <c r="C36" s="150"/>
      <c r="D36" s="150"/>
      <c r="E36" s="150"/>
      <c r="F36" s="151"/>
      <c r="G36" s="46" t="s">
        <v>5</v>
      </c>
      <c r="H36" s="159"/>
      <c r="I36" s="33">
        <v>300</v>
      </c>
      <c r="J36" s="61">
        <v>184381</v>
      </c>
      <c r="K36" s="61">
        <v>184381</v>
      </c>
    </row>
    <row r="37" spans="1:11" ht="82.5" customHeight="1">
      <c r="A37" s="1"/>
      <c r="B37" s="130"/>
      <c r="C37" s="130"/>
      <c r="D37" s="130"/>
      <c r="E37" s="130"/>
      <c r="F37" s="131"/>
      <c r="G37" s="126" t="s">
        <v>204</v>
      </c>
      <c r="H37" s="127" t="s">
        <v>221</v>
      </c>
      <c r="I37" s="33"/>
      <c r="J37" s="61">
        <f>SUM(J38)</f>
        <v>5778220</v>
      </c>
      <c r="K37" s="61">
        <f>SUM(K38)</f>
        <v>5778220</v>
      </c>
    </row>
    <row r="38" spans="1:11" ht="47.25">
      <c r="A38" s="1"/>
      <c r="B38" s="130"/>
      <c r="C38" s="130"/>
      <c r="D38" s="130"/>
      <c r="E38" s="130"/>
      <c r="F38" s="131"/>
      <c r="G38" s="44" t="s">
        <v>4</v>
      </c>
      <c r="H38" s="28" t="s">
        <v>0</v>
      </c>
      <c r="I38" s="33">
        <v>600</v>
      </c>
      <c r="J38" s="61">
        <v>5778220</v>
      </c>
      <c r="K38" s="61">
        <v>5778220</v>
      </c>
    </row>
    <row r="39" spans="1:11" ht="63">
      <c r="A39" s="1"/>
      <c r="B39" s="77"/>
      <c r="C39" s="77"/>
      <c r="D39" s="77"/>
      <c r="E39" s="77"/>
      <c r="F39" s="78"/>
      <c r="G39" s="48" t="s">
        <v>103</v>
      </c>
      <c r="H39" s="88" t="s">
        <v>102</v>
      </c>
      <c r="I39" s="33"/>
      <c r="J39" s="61">
        <f>SUM(J40:J40)</f>
        <v>17931382</v>
      </c>
      <c r="K39" s="61">
        <f>SUM(K40:K40)</f>
        <v>17931382</v>
      </c>
    </row>
    <row r="40" spans="1:11" ht="31.5">
      <c r="A40" s="1"/>
      <c r="B40" s="77"/>
      <c r="C40" s="77"/>
      <c r="D40" s="77"/>
      <c r="E40" s="77"/>
      <c r="F40" s="78"/>
      <c r="G40" s="44" t="s">
        <v>105</v>
      </c>
      <c r="H40" s="76"/>
      <c r="I40" s="33">
        <v>300</v>
      </c>
      <c r="J40" s="61">
        <v>17931382</v>
      </c>
      <c r="K40" s="61">
        <v>17931382</v>
      </c>
    </row>
    <row r="41" spans="1:11" ht="34.5" customHeight="1">
      <c r="A41" s="1"/>
      <c r="B41" s="77"/>
      <c r="C41" s="77"/>
      <c r="D41" s="77"/>
      <c r="E41" s="77"/>
      <c r="F41" s="78"/>
      <c r="G41" s="44" t="s">
        <v>105</v>
      </c>
      <c r="H41" s="88" t="s">
        <v>104</v>
      </c>
      <c r="I41" s="33"/>
      <c r="J41" s="61">
        <f>SUM(J42:J42)</f>
        <v>1829674</v>
      </c>
      <c r="K41" s="61">
        <f>SUM(K42:K42)</f>
        <v>1829674</v>
      </c>
    </row>
    <row r="42" spans="1:11" ht="31.5">
      <c r="A42" s="1"/>
      <c r="B42" s="77"/>
      <c r="C42" s="77"/>
      <c r="D42" s="77"/>
      <c r="E42" s="77"/>
      <c r="F42" s="78"/>
      <c r="G42" s="45" t="s">
        <v>5</v>
      </c>
      <c r="H42" s="32"/>
      <c r="I42" s="33">
        <v>300</v>
      </c>
      <c r="J42" s="61">
        <v>1829674</v>
      </c>
      <c r="K42" s="61">
        <v>1829674</v>
      </c>
    </row>
    <row r="43" spans="1:11" ht="31.5">
      <c r="A43" s="1"/>
      <c r="B43" s="77"/>
      <c r="C43" s="77"/>
      <c r="D43" s="77"/>
      <c r="E43" s="77"/>
      <c r="F43" s="78"/>
      <c r="G43" s="48" t="s">
        <v>116</v>
      </c>
      <c r="H43" s="88" t="s">
        <v>115</v>
      </c>
      <c r="I43" s="33" t="s">
        <v>0</v>
      </c>
      <c r="J43" s="61">
        <f>SUM(J44:J45)</f>
        <v>2953061</v>
      </c>
      <c r="K43" s="61">
        <f>SUM(K44:K45)</f>
        <v>2953061</v>
      </c>
    </row>
    <row r="44" spans="1:11" ht="94.5">
      <c r="A44" s="1"/>
      <c r="B44" s="77"/>
      <c r="C44" s="77"/>
      <c r="D44" s="77"/>
      <c r="E44" s="77"/>
      <c r="F44" s="78"/>
      <c r="G44" s="43" t="s">
        <v>3</v>
      </c>
      <c r="H44" s="38" t="s">
        <v>0</v>
      </c>
      <c r="I44" s="33">
        <v>100</v>
      </c>
      <c r="J44" s="61">
        <v>2409000</v>
      </c>
      <c r="K44" s="61">
        <v>2409000</v>
      </c>
    </row>
    <row r="45" spans="1:11" ht="31.5">
      <c r="A45" s="1"/>
      <c r="B45" s="77"/>
      <c r="C45" s="77"/>
      <c r="D45" s="77"/>
      <c r="E45" s="77"/>
      <c r="F45" s="78"/>
      <c r="G45" s="44" t="s">
        <v>2</v>
      </c>
      <c r="H45" s="28"/>
      <c r="I45" s="33">
        <v>200</v>
      </c>
      <c r="J45" s="61">
        <v>544061</v>
      </c>
      <c r="K45" s="61">
        <v>544061</v>
      </c>
    </row>
    <row r="46" spans="1:11" ht="31.5">
      <c r="A46" s="1"/>
      <c r="B46" s="77"/>
      <c r="C46" s="77"/>
      <c r="D46" s="77"/>
      <c r="E46" s="77"/>
      <c r="F46" s="78"/>
      <c r="G46" s="44" t="s">
        <v>107</v>
      </c>
      <c r="H46" s="87" t="s">
        <v>106</v>
      </c>
      <c r="I46" s="33"/>
      <c r="J46" s="60">
        <f>SUM(J47+J49+J51+J53+J55)</f>
        <v>4352020</v>
      </c>
      <c r="K46" s="60">
        <f>SUM(K47+K49+K51+K53+K55)</f>
        <v>3802020</v>
      </c>
    </row>
    <row r="47" spans="1:11" ht="39" customHeight="1">
      <c r="A47" s="1"/>
      <c r="B47" s="77"/>
      <c r="C47" s="77"/>
      <c r="D47" s="77"/>
      <c r="E47" s="77"/>
      <c r="F47" s="78"/>
      <c r="G47" s="42" t="s">
        <v>58</v>
      </c>
      <c r="H47" s="88" t="s">
        <v>108</v>
      </c>
      <c r="I47" s="33"/>
      <c r="J47" s="61">
        <f>SUM(J48:J48)</f>
        <v>550000</v>
      </c>
      <c r="K47" s="61">
        <f>SUM(K48:K48)</f>
        <v>0</v>
      </c>
    </row>
    <row r="48" spans="1:11" ht="47.25">
      <c r="A48" s="1"/>
      <c r="B48" s="77"/>
      <c r="C48" s="77"/>
      <c r="D48" s="77"/>
      <c r="E48" s="77"/>
      <c r="F48" s="78"/>
      <c r="G48" s="46" t="s">
        <v>4</v>
      </c>
      <c r="H48" s="76"/>
      <c r="I48" s="33">
        <v>600</v>
      </c>
      <c r="J48" s="61">
        <v>550000</v>
      </c>
      <c r="K48" s="61">
        <v>0</v>
      </c>
    </row>
    <row r="49" spans="1:11" ht="63">
      <c r="A49" s="1"/>
      <c r="B49" s="77"/>
      <c r="C49" s="77"/>
      <c r="D49" s="77"/>
      <c r="E49" s="77"/>
      <c r="F49" s="78"/>
      <c r="G49" s="44" t="s">
        <v>110</v>
      </c>
      <c r="H49" s="115" t="s">
        <v>109</v>
      </c>
      <c r="I49" s="33"/>
      <c r="J49" s="61">
        <f>SUM(J50)</f>
        <v>466620</v>
      </c>
      <c r="K49" s="61">
        <f>SUM(K50)</f>
        <v>466620</v>
      </c>
    </row>
    <row r="50" spans="1:11" ht="47.25">
      <c r="A50" s="1"/>
      <c r="B50" s="77"/>
      <c r="C50" s="77"/>
      <c r="D50" s="77"/>
      <c r="E50" s="77"/>
      <c r="F50" s="78"/>
      <c r="G50" s="44" t="s">
        <v>4</v>
      </c>
      <c r="H50" s="76" t="s">
        <v>0</v>
      </c>
      <c r="I50" s="33">
        <v>600</v>
      </c>
      <c r="J50" s="61">
        <v>466620</v>
      </c>
      <c r="K50" s="61">
        <v>466620</v>
      </c>
    </row>
    <row r="51" spans="1:11" ht="94.5">
      <c r="A51" s="1"/>
      <c r="B51" s="77"/>
      <c r="C51" s="77"/>
      <c r="D51" s="77"/>
      <c r="E51" s="77"/>
      <c r="F51" s="78"/>
      <c r="G51" s="116" t="s">
        <v>111</v>
      </c>
      <c r="H51" s="115" t="s">
        <v>112</v>
      </c>
      <c r="I51" s="33"/>
      <c r="J51" s="61">
        <f>SUM(J52)</f>
        <v>2619000</v>
      </c>
      <c r="K51" s="61">
        <f>SUM(K52)</f>
        <v>2619000</v>
      </c>
    </row>
    <row r="52" spans="1:11" ht="31.5">
      <c r="A52" s="1"/>
      <c r="B52" s="77"/>
      <c r="C52" s="77"/>
      <c r="D52" s="77"/>
      <c r="E52" s="77"/>
      <c r="F52" s="78"/>
      <c r="G52" s="44" t="s">
        <v>5</v>
      </c>
      <c r="H52" s="76" t="s">
        <v>0</v>
      </c>
      <c r="I52" s="33">
        <v>300</v>
      </c>
      <c r="J52" s="61">
        <v>2619000</v>
      </c>
      <c r="K52" s="61">
        <v>2619000</v>
      </c>
    </row>
    <row r="53" spans="1:11" ht="47.25">
      <c r="A53" s="1"/>
      <c r="B53" s="77"/>
      <c r="C53" s="77"/>
      <c r="D53" s="77"/>
      <c r="E53" s="77"/>
      <c r="F53" s="78"/>
      <c r="G53" s="48" t="s">
        <v>113</v>
      </c>
      <c r="H53" s="29" t="s">
        <v>114</v>
      </c>
      <c r="I53" s="33"/>
      <c r="J53" s="63">
        <f>SUM(J54)</f>
        <v>467200</v>
      </c>
      <c r="K53" s="63">
        <f>SUM(K54)</f>
        <v>467200</v>
      </c>
    </row>
    <row r="54" spans="1:11" ht="31.5">
      <c r="A54" s="1"/>
      <c r="B54" s="77"/>
      <c r="C54" s="77"/>
      <c r="D54" s="77"/>
      <c r="E54" s="77"/>
      <c r="F54" s="78"/>
      <c r="G54" s="43" t="s">
        <v>5</v>
      </c>
      <c r="H54" s="32" t="s">
        <v>0</v>
      </c>
      <c r="I54" s="33">
        <v>300</v>
      </c>
      <c r="J54" s="63">
        <v>467200</v>
      </c>
      <c r="K54" s="63">
        <v>467200</v>
      </c>
    </row>
    <row r="55" spans="1:11" ht="47.25">
      <c r="A55" s="1"/>
      <c r="B55" s="150"/>
      <c r="C55" s="150"/>
      <c r="D55" s="150"/>
      <c r="E55" s="150"/>
      <c r="F55" s="151"/>
      <c r="G55" s="161" t="s">
        <v>268</v>
      </c>
      <c r="H55" s="147" t="s">
        <v>269</v>
      </c>
      <c r="I55" s="162" t="s">
        <v>0</v>
      </c>
      <c r="J55" s="63">
        <f>SUM(J56)</f>
        <v>249200</v>
      </c>
      <c r="K55" s="63">
        <f>SUM(K56)</f>
        <v>249200</v>
      </c>
    </row>
    <row r="56" spans="1:11" ht="31.5">
      <c r="A56" s="1"/>
      <c r="B56" s="150"/>
      <c r="C56" s="150"/>
      <c r="D56" s="150"/>
      <c r="E56" s="150"/>
      <c r="F56" s="151"/>
      <c r="G56" s="43" t="s">
        <v>5</v>
      </c>
      <c r="H56" s="32" t="s">
        <v>0</v>
      </c>
      <c r="I56" s="33">
        <v>300</v>
      </c>
      <c r="J56" s="63">
        <v>249200</v>
      </c>
      <c r="K56" s="63">
        <v>249200</v>
      </c>
    </row>
    <row r="57" spans="1:11" ht="31.5">
      <c r="A57" s="1"/>
      <c r="B57" s="144"/>
      <c r="C57" s="144"/>
      <c r="D57" s="144"/>
      <c r="E57" s="144"/>
      <c r="F57" s="145"/>
      <c r="G57" s="49" t="s">
        <v>229</v>
      </c>
      <c r="H57" s="154" t="s">
        <v>232</v>
      </c>
      <c r="I57" s="58" t="s">
        <v>0</v>
      </c>
      <c r="J57" s="64">
        <f>SUM(J58)</f>
        <v>4529476</v>
      </c>
      <c r="K57" s="64">
        <f>SUM(K58)</f>
        <v>3338476</v>
      </c>
    </row>
    <row r="58" spans="1:11" ht="47.25">
      <c r="A58" s="1"/>
      <c r="B58" s="144"/>
      <c r="C58" s="144"/>
      <c r="D58" s="144"/>
      <c r="E58" s="144"/>
      <c r="F58" s="145"/>
      <c r="G58" s="49" t="s">
        <v>230</v>
      </c>
      <c r="H58" s="109" t="s">
        <v>233</v>
      </c>
      <c r="I58" s="58"/>
      <c r="J58" s="64">
        <f>SUM(J59+J61)</f>
        <v>4529476</v>
      </c>
      <c r="K58" s="64">
        <f>SUM(K59+K61)</f>
        <v>3338476</v>
      </c>
    </row>
    <row r="59" spans="1:11" ht="31.5">
      <c r="A59" s="1"/>
      <c r="B59" s="144"/>
      <c r="C59" s="144"/>
      <c r="D59" s="144"/>
      <c r="E59" s="144"/>
      <c r="F59" s="145"/>
      <c r="G59" s="43" t="s">
        <v>80</v>
      </c>
      <c r="H59" s="38" t="s">
        <v>234</v>
      </c>
      <c r="I59" s="72"/>
      <c r="J59" s="61">
        <f>SUM(J60:J60)</f>
        <v>2551000</v>
      </c>
      <c r="K59" s="61">
        <f>SUM(K60:K60)</f>
        <v>1360000</v>
      </c>
    </row>
    <row r="60" spans="1:11" ht="47.25">
      <c r="A60" s="1"/>
      <c r="B60" s="144"/>
      <c r="C60" s="144"/>
      <c r="D60" s="144"/>
      <c r="E60" s="144"/>
      <c r="F60" s="145"/>
      <c r="G60" s="44" t="s">
        <v>4</v>
      </c>
      <c r="H60" s="28"/>
      <c r="I60" s="33">
        <v>600</v>
      </c>
      <c r="J60" s="61">
        <v>2551000</v>
      </c>
      <c r="K60" s="61">
        <v>1360000</v>
      </c>
    </row>
    <row r="61" spans="1:11" ht="47.25">
      <c r="A61" s="1"/>
      <c r="B61" s="144"/>
      <c r="C61" s="144"/>
      <c r="D61" s="144"/>
      <c r="E61" s="144"/>
      <c r="F61" s="145"/>
      <c r="G61" s="43" t="s">
        <v>231</v>
      </c>
      <c r="H61" s="38" t="s">
        <v>235</v>
      </c>
      <c r="I61" s="33"/>
      <c r="J61" s="61">
        <f>SUM(J62:J62)</f>
        <v>1978476</v>
      </c>
      <c r="K61" s="61">
        <f>SUM(K62:K62)</f>
        <v>1978476</v>
      </c>
    </row>
    <row r="62" spans="1:11" ht="47.25">
      <c r="A62" s="1"/>
      <c r="B62" s="144"/>
      <c r="C62" s="144"/>
      <c r="D62" s="144"/>
      <c r="E62" s="144"/>
      <c r="F62" s="145"/>
      <c r="G62" s="44" t="s">
        <v>4</v>
      </c>
      <c r="H62" s="28"/>
      <c r="I62" s="33">
        <v>600</v>
      </c>
      <c r="J62" s="61">
        <v>1978476</v>
      </c>
      <c r="K62" s="61">
        <v>1978476</v>
      </c>
    </row>
    <row r="63" spans="1:11" ht="47.25">
      <c r="A63" s="1"/>
      <c r="B63" s="169" t="s">
        <v>40</v>
      </c>
      <c r="C63" s="169"/>
      <c r="D63" s="169"/>
      <c r="E63" s="169"/>
      <c r="F63" s="170"/>
      <c r="G63" s="55" t="s">
        <v>60</v>
      </c>
      <c r="H63" s="110" t="s">
        <v>117</v>
      </c>
      <c r="I63" s="59" t="s">
        <v>0</v>
      </c>
      <c r="J63" s="66">
        <f>SUM(J64)</f>
        <v>165611534</v>
      </c>
      <c r="K63" s="66">
        <f>SUM(K64)</f>
        <v>165697534</v>
      </c>
    </row>
    <row r="64" spans="1:11" ht="63.75" customHeight="1">
      <c r="A64" s="1"/>
      <c r="B64" s="167" t="s">
        <v>39</v>
      </c>
      <c r="C64" s="167"/>
      <c r="D64" s="167"/>
      <c r="E64" s="167"/>
      <c r="F64" s="168"/>
      <c r="G64" s="135" t="s">
        <v>228</v>
      </c>
      <c r="H64" s="85" t="s">
        <v>118</v>
      </c>
      <c r="I64" s="56" t="s">
        <v>0</v>
      </c>
      <c r="J64" s="60">
        <f>SUM(J65+J96+J99)</f>
        <v>165611534</v>
      </c>
      <c r="K64" s="60">
        <f>SUM(K65+K96+K99)</f>
        <v>165697534</v>
      </c>
    </row>
    <row r="65" spans="1:11" ht="68.25" customHeight="1">
      <c r="A65" s="1"/>
      <c r="B65" s="79"/>
      <c r="C65" s="79"/>
      <c r="D65" s="79"/>
      <c r="E65" s="79"/>
      <c r="F65" s="80"/>
      <c r="G65" s="133" t="s">
        <v>120</v>
      </c>
      <c r="H65" s="109" t="s">
        <v>119</v>
      </c>
      <c r="I65" s="58"/>
      <c r="J65" s="64">
        <f>SUM(J80+J82+J84+J86+J88+J90+J94+J66+J68+J70+J74+J78+J72+J76)</f>
        <v>119410896</v>
      </c>
      <c r="K65" s="64">
        <f>SUM(K80+K82+K84+K86+K88+K90+K94+K66+K68+K70+K74+K78+K72+K76)</f>
        <v>119496896</v>
      </c>
    </row>
    <row r="66" spans="1:11" ht="51.75" customHeight="1">
      <c r="A66" s="1"/>
      <c r="B66" s="152"/>
      <c r="C66" s="152"/>
      <c r="D66" s="152"/>
      <c r="E66" s="152"/>
      <c r="F66" s="153"/>
      <c r="G66" s="48" t="s">
        <v>254</v>
      </c>
      <c r="H66" s="160" t="s">
        <v>255</v>
      </c>
      <c r="I66" s="33"/>
      <c r="J66" s="61">
        <f>SUM(J67:J67)</f>
        <v>143300</v>
      </c>
      <c r="K66" s="61">
        <f>SUM(K67:K67)</f>
        <v>143300</v>
      </c>
    </row>
    <row r="67" spans="1:11" ht="37.5" customHeight="1">
      <c r="A67" s="1"/>
      <c r="B67" s="152"/>
      <c r="C67" s="152"/>
      <c r="D67" s="152"/>
      <c r="E67" s="152"/>
      <c r="F67" s="153"/>
      <c r="G67" s="45" t="s">
        <v>5</v>
      </c>
      <c r="H67" s="28" t="s">
        <v>0</v>
      </c>
      <c r="I67" s="33">
        <v>300</v>
      </c>
      <c r="J67" s="61">
        <v>143300</v>
      </c>
      <c r="K67" s="60">
        <v>143300</v>
      </c>
    </row>
    <row r="68" spans="1:11" ht="66.75" customHeight="1">
      <c r="A68" s="1"/>
      <c r="B68" s="152"/>
      <c r="C68" s="152"/>
      <c r="D68" s="152"/>
      <c r="E68" s="152"/>
      <c r="F68" s="153"/>
      <c r="G68" s="91" t="s">
        <v>256</v>
      </c>
      <c r="H68" s="115" t="s">
        <v>257</v>
      </c>
      <c r="I68" s="33"/>
      <c r="J68" s="61">
        <f>SUM(J69:J69)</f>
        <v>2221000</v>
      </c>
      <c r="K68" s="61">
        <f>SUM(K69:K69)</f>
        <v>2221000</v>
      </c>
    </row>
    <row r="69" spans="1:11" ht="37.5" customHeight="1">
      <c r="A69" s="1"/>
      <c r="B69" s="152"/>
      <c r="C69" s="152"/>
      <c r="D69" s="152"/>
      <c r="E69" s="152"/>
      <c r="F69" s="153"/>
      <c r="G69" s="45" t="s">
        <v>5</v>
      </c>
      <c r="H69" s="28" t="s">
        <v>0</v>
      </c>
      <c r="I69" s="33">
        <v>300</v>
      </c>
      <c r="J69" s="61">
        <v>2221000</v>
      </c>
      <c r="K69" s="61">
        <v>2221000</v>
      </c>
    </row>
    <row r="70" spans="1:11" ht="49.5" customHeight="1">
      <c r="A70" s="1"/>
      <c r="B70" s="152"/>
      <c r="C70" s="152"/>
      <c r="D70" s="152"/>
      <c r="E70" s="152"/>
      <c r="F70" s="153"/>
      <c r="G70" s="44" t="s">
        <v>258</v>
      </c>
      <c r="H70" s="115" t="s">
        <v>259</v>
      </c>
      <c r="I70" s="33" t="s">
        <v>0</v>
      </c>
      <c r="J70" s="61">
        <f>SUM(J71:J71)</f>
        <v>14335000</v>
      </c>
      <c r="K70" s="61">
        <f>SUM(K71:K71)</f>
        <v>14415000</v>
      </c>
    </row>
    <row r="71" spans="1:11" ht="37.5" customHeight="1">
      <c r="A71" s="1"/>
      <c r="B71" s="152"/>
      <c r="C71" s="152"/>
      <c r="D71" s="152"/>
      <c r="E71" s="152"/>
      <c r="F71" s="153"/>
      <c r="G71" s="44" t="s">
        <v>5</v>
      </c>
      <c r="H71" s="28" t="s">
        <v>0</v>
      </c>
      <c r="I71" s="33">
        <v>300</v>
      </c>
      <c r="J71" s="61">
        <v>14335000</v>
      </c>
      <c r="K71" s="60">
        <v>14415000</v>
      </c>
    </row>
    <row r="72" spans="1:11" ht="114.75" customHeight="1">
      <c r="A72" s="1"/>
      <c r="B72" s="152"/>
      <c r="C72" s="152"/>
      <c r="D72" s="152"/>
      <c r="E72" s="152"/>
      <c r="F72" s="153"/>
      <c r="G72" s="91" t="s">
        <v>260</v>
      </c>
      <c r="H72" s="88" t="s">
        <v>261</v>
      </c>
      <c r="I72" s="33" t="s">
        <v>0</v>
      </c>
      <c r="J72" s="61">
        <f>SUM(J73)</f>
        <v>140000</v>
      </c>
      <c r="K72" s="61">
        <f>SUM(K73)</f>
        <v>146000</v>
      </c>
    </row>
    <row r="73" spans="1:11" ht="37.5" customHeight="1">
      <c r="A73" s="1"/>
      <c r="B73" s="152"/>
      <c r="C73" s="152"/>
      <c r="D73" s="152"/>
      <c r="E73" s="152"/>
      <c r="F73" s="153"/>
      <c r="G73" s="46" t="s">
        <v>5</v>
      </c>
      <c r="H73" s="32" t="s">
        <v>0</v>
      </c>
      <c r="I73" s="33">
        <v>300</v>
      </c>
      <c r="J73" s="61">
        <v>140000</v>
      </c>
      <c r="K73" s="63">
        <v>146000</v>
      </c>
    </row>
    <row r="74" spans="1:11" ht="96" customHeight="1">
      <c r="A74" s="1"/>
      <c r="B74" s="152"/>
      <c r="C74" s="152"/>
      <c r="D74" s="152"/>
      <c r="E74" s="152"/>
      <c r="F74" s="153"/>
      <c r="G74" s="118" t="s">
        <v>262</v>
      </c>
      <c r="H74" s="160" t="s">
        <v>263</v>
      </c>
      <c r="I74" s="33" t="s">
        <v>0</v>
      </c>
      <c r="J74" s="61">
        <f>SUM(J75)</f>
        <v>9870000</v>
      </c>
      <c r="K74" s="61">
        <f>SUM(K75)</f>
        <v>9870000</v>
      </c>
    </row>
    <row r="75" spans="1:11" ht="37.5" customHeight="1">
      <c r="A75" s="1"/>
      <c r="B75" s="152"/>
      <c r="C75" s="152"/>
      <c r="D75" s="152"/>
      <c r="E75" s="152"/>
      <c r="F75" s="153"/>
      <c r="G75" s="43" t="s">
        <v>5</v>
      </c>
      <c r="H75" s="38" t="s">
        <v>0</v>
      </c>
      <c r="I75" s="33">
        <v>300</v>
      </c>
      <c r="J75" s="61">
        <v>9870000</v>
      </c>
      <c r="K75" s="61">
        <v>9870000</v>
      </c>
    </row>
    <row r="76" spans="1:11" ht="80.25" customHeight="1">
      <c r="A76" s="1"/>
      <c r="B76" s="152"/>
      <c r="C76" s="152"/>
      <c r="D76" s="152"/>
      <c r="E76" s="152"/>
      <c r="F76" s="153"/>
      <c r="G76" s="118" t="s">
        <v>264</v>
      </c>
      <c r="H76" s="108" t="s">
        <v>265</v>
      </c>
      <c r="I76" s="33" t="s">
        <v>0</v>
      </c>
      <c r="J76" s="61">
        <f>SUM(J77)</f>
        <v>1139000</v>
      </c>
      <c r="K76" s="61">
        <f>SUM(K77)</f>
        <v>1139000</v>
      </c>
    </row>
    <row r="77" spans="1:11" ht="37.5" customHeight="1">
      <c r="A77" s="1"/>
      <c r="B77" s="152"/>
      <c r="C77" s="152"/>
      <c r="D77" s="152"/>
      <c r="E77" s="152"/>
      <c r="F77" s="153"/>
      <c r="G77" s="43" t="s">
        <v>5</v>
      </c>
      <c r="H77" s="32" t="s">
        <v>0</v>
      </c>
      <c r="I77" s="33">
        <v>300</v>
      </c>
      <c r="J77" s="61">
        <v>1139000</v>
      </c>
      <c r="K77" s="61">
        <v>1139000</v>
      </c>
    </row>
    <row r="78" spans="1:11" ht="37.5" customHeight="1">
      <c r="A78" s="1"/>
      <c r="B78" s="152"/>
      <c r="C78" s="152"/>
      <c r="D78" s="152"/>
      <c r="E78" s="152"/>
      <c r="F78" s="153"/>
      <c r="G78" s="44" t="s">
        <v>266</v>
      </c>
      <c r="H78" s="28" t="s">
        <v>267</v>
      </c>
      <c r="I78" s="33"/>
      <c r="J78" s="61">
        <f>SUM(J79)</f>
        <v>287000</v>
      </c>
      <c r="K78" s="61">
        <f>SUM(K79)</f>
        <v>287000</v>
      </c>
    </row>
    <row r="79" spans="1:11" ht="37.5" customHeight="1">
      <c r="A79" s="1"/>
      <c r="B79" s="152"/>
      <c r="C79" s="152"/>
      <c r="D79" s="152"/>
      <c r="E79" s="152"/>
      <c r="F79" s="153"/>
      <c r="G79" s="44" t="s">
        <v>5</v>
      </c>
      <c r="H79" s="28" t="s">
        <v>0</v>
      </c>
      <c r="I79" s="33">
        <v>300</v>
      </c>
      <c r="J79" s="61">
        <v>287000</v>
      </c>
      <c r="K79" s="61">
        <v>287000</v>
      </c>
    </row>
    <row r="80" spans="1:11" ht="47.25">
      <c r="A80" s="1"/>
      <c r="B80" s="171" t="s">
        <v>38</v>
      </c>
      <c r="C80" s="171"/>
      <c r="D80" s="171"/>
      <c r="E80" s="171"/>
      <c r="F80" s="172"/>
      <c r="G80" s="44" t="s">
        <v>121</v>
      </c>
      <c r="H80" s="117" t="s">
        <v>122</v>
      </c>
      <c r="I80" s="33" t="s">
        <v>0</v>
      </c>
      <c r="J80" s="61">
        <f>SUM(J81)</f>
        <v>10181000</v>
      </c>
      <c r="K80" s="61">
        <f>SUM(K81)</f>
        <v>10181000</v>
      </c>
    </row>
    <row r="81" spans="1:11" ht="31.5">
      <c r="A81" s="1"/>
      <c r="B81" s="163">
        <v>500</v>
      </c>
      <c r="C81" s="163"/>
      <c r="D81" s="163"/>
      <c r="E81" s="163"/>
      <c r="F81" s="164"/>
      <c r="G81" s="45" t="s">
        <v>5</v>
      </c>
      <c r="H81" s="32" t="s">
        <v>0</v>
      </c>
      <c r="I81" s="33">
        <v>300</v>
      </c>
      <c r="J81" s="61">
        <v>10181000</v>
      </c>
      <c r="K81" s="61">
        <v>10181000</v>
      </c>
    </row>
    <row r="82" spans="1:11" ht="63">
      <c r="A82" s="1"/>
      <c r="B82" s="171" t="s">
        <v>37</v>
      </c>
      <c r="C82" s="171"/>
      <c r="D82" s="171"/>
      <c r="E82" s="171"/>
      <c r="F82" s="172"/>
      <c r="G82" s="119" t="s">
        <v>123</v>
      </c>
      <c r="H82" s="117" t="s">
        <v>124</v>
      </c>
      <c r="I82" s="33" t="s">
        <v>0</v>
      </c>
      <c r="J82" s="61">
        <f>SUM(J83)</f>
        <v>16349000</v>
      </c>
      <c r="K82" s="61">
        <f>SUM(K83)</f>
        <v>16349000</v>
      </c>
    </row>
    <row r="83" spans="1:11" ht="31.5">
      <c r="A83" s="1"/>
      <c r="B83" s="163">
        <v>500</v>
      </c>
      <c r="C83" s="163"/>
      <c r="D83" s="163"/>
      <c r="E83" s="163"/>
      <c r="F83" s="164"/>
      <c r="G83" s="45" t="s">
        <v>5</v>
      </c>
      <c r="H83" s="32" t="s">
        <v>0</v>
      </c>
      <c r="I83" s="33">
        <v>300</v>
      </c>
      <c r="J83" s="61">
        <v>16349000</v>
      </c>
      <c r="K83" s="61">
        <v>16349000</v>
      </c>
    </row>
    <row r="84" spans="1:11" ht="77.45" customHeight="1">
      <c r="A84" s="1"/>
      <c r="B84" s="171" t="s">
        <v>36</v>
      </c>
      <c r="C84" s="171"/>
      <c r="D84" s="171"/>
      <c r="E84" s="171"/>
      <c r="F84" s="172"/>
      <c r="G84" s="119" t="s">
        <v>125</v>
      </c>
      <c r="H84" s="117" t="s">
        <v>126</v>
      </c>
      <c r="I84" s="33" t="s">
        <v>0</v>
      </c>
      <c r="J84" s="61">
        <f>SUM(J85)</f>
        <v>13300000</v>
      </c>
      <c r="K84" s="61">
        <f>SUM(K85)</f>
        <v>13300000</v>
      </c>
    </row>
    <row r="85" spans="1:11" ht="31.5">
      <c r="A85" s="1"/>
      <c r="B85" s="163">
        <v>500</v>
      </c>
      <c r="C85" s="163"/>
      <c r="D85" s="163"/>
      <c r="E85" s="163"/>
      <c r="F85" s="164"/>
      <c r="G85" s="45" t="s">
        <v>5</v>
      </c>
      <c r="H85" s="28" t="s">
        <v>0</v>
      </c>
      <c r="I85" s="33">
        <v>300</v>
      </c>
      <c r="J85" s="61">
        <v>13300000</v>
      </c>
      <c r="K85" s="61">
        <v>13300000</v>
      </c>
    </row>
    <row r="86" spans="1:11" ht="78.75">
      <c r="A86" s="1"/>
      <c r="B86" s="171" t="s">
        <v>35</v>
      </c>
      <c r="C86" s="171"/>
      <c r="D86" s="171"/>
      <c r="E86" s="171"/>
      <c r="F86" s="172"/>
      <c r="G86" s="91" t="s">
        <v>127</v>
      </c>
      <c r="H86" s="86" t="s">
        <v>128</v>
      </c>
      <c r="I86" s="33" t="s">
        <v>0</v>
      </c>
      <c r="J86" s="61">
        <f>SUM(J87)</f>
        <v>21440000</v>
      </c>
      <c r="K86" s="61">
        <f>SUM(K87)</f>
        <v>21440000</v>
      </c>
    </row>
    <row r="87" spans="1:11" ht="31.5">
      <c r="A87" s="1"/>
      <c r="B87" s="163">
        <v>500</v>
      </c>
      <c r="C87" s="163"/>
      <c r="D87" s="163"/>
      <c r="E87" s="163"/>
      <c r="F87" s="164"/>
      <c r="G87" s="44" t="s">
        <v>5</v>
      </c>
      <c r="H87" s="32" t="s">
        <v>0</v>
      </c>
      <c r="I87" s="33">
        <v>300</v>
      </c>
      <c r="J87" s="61">
        <v>21440000</v>
      </c>
      <c r="K87" s="61">
        <v>21440000</v>
      </c>
    </row>
    <row r="88" spans="1:11" ht="15.75">
      <c r="A88" s="1"/>
      <c r="B88" s="171" t="s">
        <v>34</v>
      </c>
      <c r="C88" s="171"/>
      <c r="D88" s="171"/>
      <c r="E88" s="171"/>
      <c r="F88" s="172"/>
      <c r="G88" s="52" t="s">
        <v>129</v>
      </c>
      <c r="H88" s="117" t="s">
        <v>130</v>
      </c>
      <c r="I88" s="33" t="s">
        <v>0</v>
      </c>
      <c r="J88" s="61">
        <f>SUM(J89)</f>
        <v>8549000</v>
      </c>
      <c r="K88" s="61">
        <f>SUM(K89)</f>
        <v>8549000</v>
      </c>
    </row>
    <row r="89" spans="1:11" ht="31.5">
      <c r="A89" s="1"/>
      <c r="B89" s="163">
        <v>500</v>
      </c>
      <c r="C89" s="163"/>
      <c r="D89" s="163"/>
      <c r="E89" s="163"/>
      <c r="F89" s="164"/>
      <c r="G89" s="45" t="s">
        <v>5</v>
      </c>
      <c r="H89" s="32" t="s">
        <v>0</v>
      </c>
      <c r="I89" s="33">
        <v>300</v>
      </c>
      <c r="J89" s="61">
        <v>8549000</v>
      </c>
      <c r="K89" s="61">
        <v>8549000</v>
      </c>
    </row>
    <row r="90" spans="1:11" ht="47.25">
      <c r="A90" s="1"/>
      <c r="B90" s="171" t="s">
        <v>33</v>
      </c>
      <c r="C90" s="171"/>
      <c r="D90" s="171"/>
      <c r="E90" s="171"/>
      <c r="F90" s="172"/>
      <c r="G90" s="119" t="s">
        <v>131</v>
      </c>
      <c r="H90" s="117" t="s">
        <v>132</v>
      </c>
      <c r="I90" s="33" t="s">
        <v>0</v>
      </c>
      <c r="J90" s="61">
        <f>SUM(J91:J93)</f>
        <v>7763596</v>
      </c>
      <c r="K90" s="61">
        <f>SUM(K91:K93)</f>
        <v>7763596</v>
      </c>
    </row>
    <row r="91" spans="1:11" ht="94.5">
      <c r="A91" s="1"/>
      <c r="B91" s="9"/>
      <c r="C91" s="9"/>
      <c r="D91" s="9"/>
      <c r="E91" s="9"/>
      <c r="F91" s="10"/>
      <c r="G91" s="43" t="s">
        <v>3</v>
      </c>
      <c r="H91" s="38" t="s">
        <v>0</v>
      </c>
      <c r="I91" s="33">
        <v>100</v>
      </c>
      <c r="J91" s="61">
        <v>6050497</v>
      </c>
      <c r="K91" s="61">
        <v>6050497</v>
      </c>
    </row>
    <row r="92" spans="1:11" ht="31.5">
      <c r="A92" s="1"/>
      <c r="B92" s="9"/>
      <c r="C92" s="9"/>
      <c r="D92" s="9"/>
      <c r="E92" s="9"/>
      <c r="F92" s="10"/>
      <c r="G92" s="44" t="s">
        <v>2</v>
      </c>
      <c r="H92" s="28"/>
      <c r="I92" s="33">
        <v>200</v>
      </c>
      <c r="J92" s="61">
        <v>1703099</v>
      </c>
      <c r="K92" s="61">
        <v>1703099</v>
      </c>
    </row>
    <row r="93" spans="1:11" ht="15.75">
      <c r="A93" s="1"/>
      <c r="B93" s="163">
        <v>500</v>
      </c>
      <c r="C93" s="163"/>
      <c r="D93" s="163"/>
      <c r="E93" s="163"/>
      <c r="F93" s="164"/>
      <c r="G93" s="44" t="s">
        <v>1</v>
      </c>
      <c r="H93" s="28" t="s">
        <v>0</v>
      </c>
      <c r="I93" s="33">
        <v>800</v>
      </c>
      <c r="J93" s="61">
        <v>10000</v>
      </c>
      <c r="K93" s="61">
        <v>10000</v>
      </c>
    </row>
    <row r="94" spans="1:11" ht="51" customHeight="1">
      <c r="A94" s="1"/>
      <c r="B94" s="81"/>
      <c r="C94" s="81"/>
      <c r="D94" s="81"/>
      <c r="E94" s="81"/>
      <c r="F94" s="82"/>
      <c r="G94" s="118" t="s">
        <v>133</v>
      </c>
      <c r="H94" s="108" t="s">
        <v>134</v>
      </c>
      <c r="I94" s="33" t="s">
        <v>0</v>
      </c>
      <c r="J94" s="61">
        <f>SUM(J95)</f>
        <v>13693000</v>
      </c>
      <c r="K94" s="61">
        <f>SUM(K95)</f>
        <v>13693000</v>
      </c>
    </row>
    <row r="95" spans="1:11" ht="31.5">
      <c r="A95" s="1"/>
      <c r="B95" s="81"/>
      <c r="C95" s="81"/>
      <c r="D95" s="81"/>
      <c r="E95" s="81"/>
      <c r="F95" s="82"/>
      <c r="G95" s="43" t="s">
        <v>5</v>
      </c>
      <c r="H95" s="32" t="s">
        <v>0</v>
      </c>
      <c r="I95" s="33">
        <v>300</v>
      </c>
      <c r="J95" s="61">
        <v>13693000</v>
      </c>
      <c r="K95" s="61">
        <v>13693000</v>
      </c>
    </row>
    <row r="96" spans="1:11" ht="63">
      <c r="A96" s="1"/>
      <c r="B96" s="81"/>
      <c r="C96" s="81"/>
      <c r="D96" s="81"/>
      <c r="E96" s="81"/>
      <c r="F96" s="82"/>
      <c r="G96" s="49" t="s">
        <v>135</v>
      </c>
      <c r="H96" s="123" t="s">
        <v>136</v>
      </c>
      <c r="I96" s="58"/>
      <c r="J96" s="64">
        <f>SUM(J97)</f>
        <v>42707038</v>
      </c>
      <c r="K96" s="64">
        <f>SUM(K97)</f>
        <v>42707038</v>
      </c>
    </row>
    <row r="97" spans="1:11" ht="110.25">
      <c r="A97" s="1"/>
      <c r="B97" s="81"/>
      <c r="C97" s="81"/>
      <c r="D97" s="81"/>
      <c r="E97" s="81"/>
      <c r="F97" s="82"/>
      <c r="G97" s="107" t="s">
        <v>137</v>
      </c>
      <c r="H97" s="120" t="s">
        <v>138</v>
      </c>
      <c r="I97" s="33"/>
      <c r="J97" s="61">
        <f>SUM(J98)</f>
        <v>42707038</v>
      </c>
      <c r="K97" s="61">
        <f>SUM(K98)</f>
        <v>42707038</v>
      </c>
    </row>
    <row r="98" spans="1:11" ht="47.25">
      <c r="A98" s="1"/>
      <c r="B98" s="81"/>
      <c r="C98" s="81"/>
      <c r="D98" s="81"/>
      <c r="E98" s="81"/>
      <c r="F98" s="82"/>
      <c r="G98" s="44" t="s">
        <v>4</v>
      </c>
      <c r="H98" s="76"/>
      <c r="I98" s="33">
        <v>600</v>
      </c>
      <c r="J98" s="61">
        <v>42707038</v>
      </c>
      <c r="K98" s="61">
        <v>42707038</v>
      </c>
    </row>
    <row r="99" spans="1:11" ht="67.5" customHeight="1">
      <c r="A99" s="1"/>
      <c r="B99" s="81"/>
      <c r="C99" s="81"/>
      <c r="D99" s="81"/>
      <c r="E99" s="81"/>
      <c r="F99" s="82"/>
      <c r="G99" s="89" t="s">
        <v>139</v>
      </c>
      <c r="H99" s="123" t="s">
        <v>140</v>
      </c>
      <c r="I99" s="58"/>
      <c r="J99" s="64">
        <f>SUM(J100)</f>
        <v>3493600</v>
      </c>
      <c r="K99" s="64">
        <f>SUM(K100)</f>
        <v>3493600</v>
      </c>
    </row>
    <row r="100" spans="1:11" ht="31.5">
      <c r="A100" s="1"/>
      <c r="B100" s="171" t="s">
        <v>32</v>
      </c>
      <c r="C100" s="171"/>
      <c r="D100" s="171"/>
      <c r="E100" s="171"/>
      <c r="F100" s="172"/>
      <c r="G100" s="119" t="s">
        <v>141</v>
      </c>
      <c r="H100" s="86" t="s">
        <v>142</v>
      </c>
      <c r="I100" s="33" t="s">
        <v>0</v>
      </c>
      <c r="J100" s="64">
        <f>SUM(J101)</f>
        <v>3493600</v>
      </c>
      <c r="K100" s="64">
        <f>SUM(K101)</f>
        <v>3493600</v>
      </c>
    </row>
    <row r="101" spans="1:11" ht="31.5">
      <c r="A101" s="1"/>
      <c r="B101" s="163">
        <v>500</v>
      </c>
      <c r="C101" s="163"/>
      <c r="D101" s="163"/>
      <c r="E101" s="163"/>
      <c r="F101" s="164"/>
      <c r="G101" s="45" t="s">
        <v>5</v>
      </c>
      <c r="H101" s="28" t="s">
        <v>0</v>
      </c>
      <c r="I101" s="33">
        <v>300</v>
      </c>
      <c r="J101" s="61">
        <v>3493600</v>
      </c>
      <c r="K101" s="61">
        <v>3493600</v>
      </c>
    </row>
    <row r="102" spans="1:11" ht="63.75" customHeight="1">
      <c r="A102" s="1"/>
      <c r="B102" s="169" t="s">
        <v>31</v>
      </c>
      <c r="C102" s="169"/>
      <c r="D102" s="169"/>
      <c r="E102" s="169"/>
      <c r="F102" s="170"/>
      <c r="G102" s="69" t="s">
        <v>61</v>
      </c>
      <c r="H102" s="121" t="s">
        <v>143</v>
      </c>
      <c r="I102" s="59" t="s">
        <v>0</v>
      </c>
      <c r="J102" s="66">
        <f>SUM(J103)</f>
        <v>185722</v>
      </c>
      <c r="K102" s="66">
        <f>SUM(K103)</f>
        <v>0</v>
      </c>
    </row>
    <row r="103" spans="1:11" ht="82.5" customHeight="1">
      <c r="A103" s="1"/>
      <c r="B103" s="167" t="s">
        <v>30</v>
      </c>
      <c r="C103" s="167"/>
      <c r="D103" s="167"/>
      <c r="E103" s="167"/>
      <c r="F103" s="168"/>
      <c r="G103" s="50" t="s">
        <v>236</v>
      </c>
      <c r="H103" s="95" t="s">
        <v>144</v>
      </c>
      <c r="I103" s="56" t="s">
        <v>0</v>
      </c>
      <c r="J103" s="60">
        <f>SUM(J105+J107)</f>
        <v>185722</v>
      </c>
      <c r="K103" s="60">
        <f>SUM(K105+K107)</f>
        <v>0</v>
      </c>
    </row>
    <row r="104" spans="1:11" ht="64.5" customHeight="1">
      <c r="A104" s="1"/>
      <c r="B104" s="83"/>
      <c r="C104" s="83"/>
      <c r="D104" s="83"/>
      <c r="E104" s="83"/>
      <c r="F104" s="84"/>
      <c r="G104" s="50" t="s">
        <v>145</v>
      </c>
      <c r="H104" s="105" t="s">
        <v>146</v>
      </c>
      <c r="I104" s="56"/>
      <c r="J104" s="64">
        <f>SUM(J105+J107)</f>
        <v>185722</v>
      </c>
      <c r="K104" s="64">
        <f>SUM(K105+K107)</f>
        <v>0</v>
      </c>
    </row>
    <row r="105" spans="1:11" ht="81" customHeight="1">
      <c r="A105" s="1"/>
      <c r="B105" s="165" t="s">
        <v>29</v>
      </c>
      <c r="C105" s="165"/>
      <c r="D105" s="165"/>
      <c r="E105" s="165"/>
      <c r="F105" s="166"/>
      <c r="G105" s="42" t="s">
        <v>237</v>
      </c>
      <c r="H105" s="94" t="s">
        <v>147</v>
      </c>
      <c r="I105" s="33" t="s">
        <v>0</v>
      </c>
      <c r="J105" s="61">
        <f>SUM(J106)</f>
        <v>18575</v>
      </c>
      <c r="K105" s="61">
        <f>SUM(K106)</f>
        <v>0</v>
      </c>
    </row>
    <row r="106" spans="1:11" ht="47.25">
      <c r="A106" s="1"/>
      <c r="B106" s="165">
        <v>200</v>
      </c>
      <c r="C106" s="165"/>
      <c r="D106" s="165"/>
      <c r="E106" s="165"/>
      <c r="F106" s="166"/>
      <c r="G106" s="44" t="s">
        <v>4</v>
      </c>
      <c r="H106" s="76" t="s">
        <v>0</v>
      </c>
      <c r="I106" s="33">
        <v>600</v>
      </c>
      <c r="J106" s="61">
        <v>18575</v>
      </c>
      <c r="K106" s="61">
        <v>0</v>
      </c>
    </row>
    <row r="107" spans="1:11" ht="81.75" customHeight="1">
      <c r="A107" s="1"/>
      <c r="B107" s="171" t="s">
        <v>28</v>
      </c>
      <c r="C107" s="171"/>
      <c r="D107" s="171"/>
      <c r="E107" s="171"/>
      <c r="F107" s="172"/>
      <c r="G107" s="43" t="s">
        <v>149</v>
      </c>
      <c r="H107" s="104" t="s">
        <v>148</v>
      </c>
      <c r="I107" s="33" t="s">
        <v>0</v>
      </c>
      <c r="J107" s="61">
        <f>SUM(J108)</f>
        <v>167147</v>
      </c>
      <c r="K107" s="61">
        <f>SUM(K108)</f>
        <v>0</v>
      </c>
    </row>
    <row r="108" spans="1:11" ht="50.25" customHeight="1">
      <c r="A108" s="1"/>
      <c r="B108" s="163">
        <v>500</v>
      </c>
      <c r="C108" s="163"/>
      <c r="D108" s="163"/>
      <c r="E108" s="163"/>
      <c r="F108" s="164"/>
      <c r="G108" s="45" t="s">
        <v>4</v>
      </c>
      <c r="H108" s="38" t="s">
        <v>0</v>
      </c>
      <c r="I108" s="33">
        <v>600</v>
      </c>
      <c r="J108" s="61">
        <v>167147</v>
      </c>
      <c r="K108" s="61">
        <v>0</v>
      </c>
    </row>
    <row r="109" spans="1:11" ht="63">
      <c r="A109" s="1"/>
      <c r="B109" s="169" t="s">
        <v>27</v>
      </c>
      <c r="C109" s="169"/>
      <c r="D109" s="169"/>
      <c r="E109" s="169"/>
      <c r="F109" s="170"/>
      <c r="G109" s="69" t="s">
        <v>62</v>
      </c>
      <c r="H109" s="96" t="s">
        <v>150</v>
      </c>
      <c r="I109" s="59" t="s">
        <v>0</v>
      </c>
      <c r="J109" s="66">
        <f t="shared" ref="J109:K111" si="0">SUM(J110)</f>
        <v>6559000</v>
      </c>
      <c r="K109" s="66">
        <f t="shared" si="0"/>
        <v>3495000</v>
      </c>
    </row>
    <row r="110" spans="1:11" ht="63">
      <c r="A110" s="1"/>
      <c r="B110" s="167" t="s">
        <v>26</v>
      </c>
      <c r="C110" s="167"/>
      <c r="D110" s="167"/>
      <c r="E110" s="167"/>
      <c r="F110" s="168"/>
      <c r="G110" s="49" t="s">
        <v>238</v>
      </c>
      <c r="H110" s="95" t="s">
        <v>151</v>
      </c>
      <c r="I110" s="56" t="s">
        <v>0</v>
      </c>
      <c r="J110" s="64">
        <f t="shared" si="0"/>
        <v>6559000</v>
      </c>
      <c r="K110" s="64">
        <f t="shared" si="0"/>
        <v>3495000</v>
      </c>
    </row>
    <row r="111" spans="1:11" ht="78.75">
      <c r="A111" s="1"/>
      <c r="B111" s="83"/>
      <c r="C111" s="83"/>
      <c r="D111" s="83"/>
      <c r="E111" s="83"/>
      <c r="F111" s="84"/>
      <c r="G111" s="51" t="s">
        <v>153</v>
      </c>
      <c r="H111" s="111" t="s">
        <v>152</v>
      </c>
      <c r="I111" s="58"/>
      <c r="J111" s="64">
        <f t="shared" si="0"/>
        <v>6559000</v>
      </c>
      <c r="K111" s="64">
        <f t="shared" si="0"/>
        <v>3495000</v>
      </c>
    </row>
    <row r="112" spans="1:11" ht="47.25">
      <c r="A112" s="1"/>
      <c r="B112" s="83"/>
      <c r="C112" s="83"/>
      <c r="D112" s="83"/>
      <c r="E112" s="83"/>
      <c r="F112" s="84"/>
      <c r="G112" s="43" t="s">
        <v>63</v>
      </c>
      <c r="H112" s="94" t="s">
        <v>154</v>
      </c>
      <c r="I112" s="33"/>
      <c r="J112" s="61">
        <f>SUM(J113:J115)</f>
        <v>6559000</v>
      </c>
      <c r="K112" s="61">
        <f>SUM(K113:K115)</f>
        <v>3495000</v>
      </c>
    </row>
    <row r="113" spans="1:11" ht="94.5">
      <c r="A113" s="1"/>
      <c r="B113" s="13"/>
      <c r="C113" s="13"/>
      <c r="D113" s="13"/>
      <c r="E113" s="13"/>
      <c r="F113" s="14"/>
      <c r="G113" s="44" t="s">
        <v>3</v>
      </c>
      <c r="H113" s="28" t="s">
        <v>0</v>
      </c>
      <c r="I113" s="33">
        <v>100</v>
      </c>
      <c r="J113" s="61">
        <v>5280000</v>
      </c>
      <c r="K113" s="61">
        <v>2814000</v>
      </c>
    </row>
    <row r="114" spans="1:11" ht="31.5">
      <c r="A114" s="1"/>
      <c r="B114" s="165">
        <v>200</v>
      </c>
      <c r="C114" s="165"/>
      <c r="D114" s="165"/>
      <c r="E114" s="165"/>
      <c r="F114" s="166"/>
      <c r="G114" s="44" t="s">
        <v>2</v>
      </c>
      <c r="H114" s="28" t="s">
        <v>0</v>
      </c>
      <c r="I114" s="33">
        <v>200</v>
      </c>
      <c r="J114" s="61">
        <v>1247000</v>
      </c>
      <c r="K114" s="61">
        <v>664000</v>
      </c>
    </row>
    <row r="115" spans="1:11" ht="15.75">
      <c r="A115" s="1"/>
      <c r="B115" s="163">
        <v>600</v>
      </c>
      <c r="C115" s="163"/>
      <c r="D115" s="163"/>
      <c r="E115" s="163"/>
      <c r="F115" s="164"/>
      <c r="G115" s="45" t="s">
        <v>1</v>
      </c>
      <c r="H115" s="28" t="s">
        <v>0</v>
      </c>
      <c r="I115" s="57">
        <v>800</v>
      </c>
      <c r="J115" s="61">
        <v>32000</v>
      </c>
      <c r="K115" s="62">
        <v>17000</v>
      </c>
    </row>
    <row r="116" spans="1:11" ht="47.25">
      <c r="A116" s="1"/>
      <c r="B116" s="169" t="s">
        <v>25</v>
      </c>
      <c r="C116" s="169"/>
      <c r="D116" s="169"/>
      <c r="E116" s="169"/>
      <c r="F116" s="170"/>
      <c r="G116" s="69" t="s">
        <v>64</v>
      </c>
      <c r="H116" s="134" t="s">
        <v>155</v>
      </c>
      <c r="I116" s="59" t="s">
        <v>0</v>
      </c>
      <c r="J116" s="66">
        <f>SUM(J117)</f>
        <v>16012000</v>
      </c>
      <c r="K116" s="66">
        <f>SUM(K117)</f>
        <v>16012000</v>
      </c>
    </row>
    <row r="117" spans="1:11" ht="47.25">
      <c r="A117" s="1"/>
      <c r="B117" s="167" t="s">
        <v>24</v>
      </c>
      <c r="C117" s="167"/>
      <c r="D117" s="167"/>
      <c r="E117" s="167"/>
      <c r="F117" s="168"/>
      <c r="G117" s="50" t="s">
        <v>239</v>
      </c>
      <c r="H117" s="111" t="s">
        <v>156</v>
      </c>
      <c r="I117" s="58" t="s">
        <v>0</v>
      </c>
      <c r="J117" s="64">
        <f>SUM(J118)</f>
        <v>16012000</v>
      </c>
      <c r="K117" s="64">
        <f>SUM(K118)</f>
        <v>16012000</v>
      </c>
    </row>
    <row r="118" spans="1:11" ht="31.5">
      <c r="A118" s="1"/>
      <c r="B118" s="83"/>
      <c r="C118" s="83"/>
      <c r="D118" s="83"/>
      <c r="E118" s="83"/>
      <c r="F118" s="84"/>
      <c r="G118" s="50" t="s">
        <v>157</v>
      </c>
      <c r="H118" s="111" t="s">
        <v>158</v>
      </c>
      <c r="I118" s="70"/>
      <c r="J118" s="64">
        <f>SUM(J119+J121+J123)</f>
        <v>16012000</v>
      </c>
      <c r="K118" s="64">
        <f>SUM(K119+K121+K123)</f>
        <v>16012000</v>
      </c>
    </row>
    <row r="119" spans="1:11" ht="31.5">
      <c r="A119" s="1"/>
      <c r="B119" s="25"/>
      <c r="C119" s="25"/>
      <c r="D119" s="25"/>
      <c r="E119" s="25"/>
      <c r="F119" s="26"/>
      <c r="G119" s="44" t="s">
        <v>56</v>
      </c>
      <c r="H119" s="94" t="s">
        <v>159</v>
      </c>
      <c r="I119" s="33"/>
      <c r="J119" s="61">
        <f>SUM(J120)</f>
        <v>10362000</v>
      </c>
      <c r="K119" s="61">
        <f>SUM(K120)</f>
        <v>10362000</v>
      </c>
    </row>
    <row r="120" spans="1:11" ht="47.25">
      <c r="A120" s="1"/>
      <c r="B120" s="25"/>
      <c r="C120" s="25"/>
      <c r="D120" s="25"/>
      <c r="E120" s="25"/>
      <c r="F120" s="26"/>
      <c r="G120" s="44" t="s">
        <v>4</v>
      </c>
      <c r="H120" s="28" t="s">
        <v>0</v>
      </c>
      <c r="I120" s="33">
        <v>600</v>
      </c>
      <c r="J120" s="61">
        <v>10362000</v>
      </c>
      <c r="K120" s="61">
        <v>10362000</v>
      </c>
    </row>
    <row r="121" spans="1:11" ht="31.5">
      <c r="A121" s="1"/>
      <c r="B121" s="163">
        <v>800</v>
      </c>
      <c r="C121" s="163"/>
      <c r="D121" s="163"/>
      <c r="E121" s="163"/>
      <c r="F121" s="164"/>
      <c r="G121" s="44" t="s">
        <v>65</v>
      </c>
      <c r="H121" s="94" t="s">
        <v>160</v>
      </c>
      <c r="I121" s="33"/>
      <c r="J121" s="61">
        <f>SUM(J122)</f>
        <v>3325000</v>
      </c>
      <c r="K121" s="61">
        <f>SUM(K122)</f>
        <v>3325000</v>
      </c>
    </row>
    <row r="122" spans="1:11" ht="47.25">
      <c r="A122" s="1"/>
      <c r="B122" s="171" t="s">
        <v>23</v>
      </c>
      <c r="C122" s="171"/>
      <c r="D122" s="171"/>
      <c r="E122" s="171"/>
      <c r="F122" s="172"/>
      <c r="G122" s="45" t="s">
        <v>4</v>
      </c>
      <c r="H122" s="28" t="s">
        <v>0</v>
      </c>
      <c r="I122" s="33">
        <v>600</v>
      </c>
      <c r="J122" s="61">
        <v>3325000</v>
      </c>
      <c r="K122" s="61">
        <v>3325000</v>
      </c>
    </row>
    <row r="123" spans="1:11" ht="15.75">
      <c r="A123" s="1"/>
      <c r="B123" s="163">
        <v>300</v>
      </c>
      <c r="C123" s="163"/>
      <c r="D123" s="163"/>
      <c r="E123" s="163"/>
      <c r="F123" s="164"/>
      <c r="G123" s="42" t="s">
        <v>66</v>
      </c>
      <c r="H123" s="94" t="s">
        <v>161</v>
      </c>
      <c r="I123" s="33"/>
      <c r="J123" s="61">
        <f>SUM(J124)</f>
        <v>2325000</v>
      </c>
      <c r="K123" s="61">
        <f>SUM(K124)</f>
        <v>2325000</v>
      </c>
    </row>
    <row r="124" spans="1:11" ht="47.25">
      <c r="A124" s="1"/>
      <c r="B124" s="11"/>
      <c r="C124" s="11"/>
      <c r="D124" s="11"/>
      <c r="E124" s="11"/>
      <c r="F124" s="12"/>
      <c r="G124" s="44" t="s">
        <v>4</v>
      </c>
      <c r="H124" s="28" t="s">
        <v>0</v>
      </c>
      <c r="I124" s="33">
        <v>600</v>
      </c>
      <c r="J124" s="61">
        <v>2325000</v>
      </c>
      <c r="K124" s="61">
        <v>2325000</v>
      </c>
    </row>
    <row r="125" spans="1:11" ht="51" customHeight="1">
      <c r="A125" s="1"/>
      <c r="B125" s="169" t="s">
        <v>22</v>
      </c>
      <c r="C125" s="169"/>
      <c r="D125" s="169"/>
      <c r="E125" s="169"/>
      <c r="F125" s="170"/>
      <c r="G125" s="69" t="s">
        <v>67</v>
      </c>
      <c r="H125" s="110" t="s">
        <v>162</v>
      </c>
      <c r="I125" s="59" t="s">
        <v>0</v>
      </c>
      <c r="J125" s="65">
        <f t="shared" ref="J125:K128" si="1">SUM(J126)</f>
        <v>450000</v>
      </c>
      <c r="K125" s="65">
        <f t="shared" si="1"/>
        <v>0</v>
      </c>
    </row>
    <row r="126" spans="1:11" ht="47.25" customHeight="1">
      <c r="A126" s="1"/>
      <c r="B126" s="167" t="s">
        <v>21</v>
      </c>
      <c r="C126" s="167"/>
      <c r="D126" s="167"/>
      <c r="E126" s="167"/>
      <c r="F126" s="168"/>
      <c r="G126" s="122" t="s">
        <v>240</v>
      </c>
      <c r="H126" s="87" t="s">
        <v>163</v>
      </c>
      <c r="I126" s="58" t="s">
        <v>0</v>
      </c>
      <c r="J126" s="64">
        <f t="shared" si="1"/>
        <v>450000</v>
      </c>
      <c r="K126" s="64">
        <f t="shared" si="1"/>
        <v>0</v>
      </c>
    </row>
    <row r="127" spans="1:11" ht="36.75" customHeight="1">
      <c r="A127" s="1"/>
      <c r="B127" s="83"/>
      <c r="C127" s="83"/>
      <c r="D127" s="83"/>
      <c r="E127" s="83"/>
      <c r="F127" s="84"/>
      <c r="G127" s="50" t="s">
        <v>164</v>
      </c>
      <c r="H127" s="132" t="s">
        <v>165</v>
      </c>
      <c r="I127" s="56"/>
      <c r="J127" s="60">
        <f t="shared" si="1"/>
        <v>450000</v>
      </c>
      <c r="K127" s="60">
        <f t="shared" si="1"/>
        <v>0</v>
      </c>
    </row>
    <row r="128" spans="1:11" ht="36" customHeight="1">
      <c r="A128" s="1"/>
      <c r="B128" s="36"/>
      <c r="C128" s="36"/>
      <c r="D128" s="36"/>
      <c r="E128" s="36"/>
      <c r="F128" s="37"/>
      <c r="G128" s="42" t="s">
        <v>167</v>
      </c>
      <c r="H128" s="108" t="s">
        <v>166</v>
      </c>
      <c r="I128" s="72"/>
      <c r="J128" s="63">
        <f t="shared" si="1"/>
        <v>450000</v>
      </c>
      <c r="K128" s="63">
        <f t="shared" si="1"/>
        <v>0</v>
      </c>
    </row>
    <row r="129" spans="1:11" ht="39" customHeight="1">
      <c r="A129" s="1"/>
      <c r="B129" s="36"/>
      <c r="C129" s="36"/>
      <c r="D129" s="36"/>
      <c r="E129" s="36"/>
      <c r="F129" s="37"/>
      <c r="G129" s="43" t="s">
        <v>2</v>
      </c>
      <c r="H129" s="28" t="s">
        <v>0</v>
      </c>
      <c r="I129" s="33">
        <v>200</v>
      </c>
      <c r="J129" s="61">
        <v>450000</v>
      </c>
      <c r="K129" s="61">
        <v>0</v>
      </c>
    </row>
    <row r="130" spans="1:11" ht="63">
      <c r="A130" s="1"/>
      <c r="B130" s="23"/>
      <c r="C130" s="23"/>
      <c r="D130" s="23"/>
      <c r="E130" s="23"/>
      <c r="F130" s="24"/>
      <c r="G130" s="69" t="s">
        <v>68</v>
      </c>
      <c r="H130" s="113" t="s">
        <v>168</v>
      </c>
      <c r="I130" s="59"/>
      <c r="J130" s="60">
        <f t="shared" ref="J130:K133" si="2">SUM(J131)</f>
        <v>2140000</v>
      </c>
      <c r="K130" s="60">
        <f t="shared" si="2"/>
        <v>0</v>
      </c>
    </row>
    <row r="131" spans="1:11" ht="63.75" customHeight="1">
      <c r="A131" s="1"/>
      <c r="B131" s="142"/>
      <c r="C131" s="142"/>
      <c r="D131" s="142"/>
      <c r="E131" s="142"/>
      <c r="F131" s="143"/>
      <c r="G131" s="50" t="s">
        <v>241</v>
      </c>
      <c r="H131" s="111" t="s">
        <v>224</v>
      </c>
      <c r="I131" s="58"/>
      <c r="J131" s="61">
        <f t="shared" si="2"/>
        <v>2140000</v>
      </c>
      <c r="K131" s="61">
        <f t="shared" si="2"/>
        <v>0</v>
      </c>
    </row>
    <row r="132" spans="1:11" ht="49.5" customHeight="1">
      <c r="A132" s="1"/>
      <c r="B132" s="148"/>
      <c r="C132" s="148"/>
      <c r="D132" s="148"/>
      <c r="E132" s="148"/>
      <c r="F132" s="149"/>
      <c r="G132" s="155" t="s">
        <v>248</v>
      </c>
      <c r="H132" s="95" t="s">
        <v>249</v>
      </c>
      <c r="I132" s="58"/>
      <c r="J132" s="61">
        <f t="shared" si="2"/>
        <v>2140000</v>
      </c>
      <c r="K132" s="61">
        <f t="shared" si="2"/>
        <v>0</v>
      </c>
    </row>
    <row r="133" spans="1:11" ht="48" customHeight="1">
      <c r="A133" s="1"/>
      <c r="B133" s="148"/>
      <c r="C133" s="148"/>
      <c r="D133" s="148"/>
      <c r="E133" s="148"/>
      <c r="F133" s="149"/>
      <c r="G133" s="45" t="s">
        <v>246</v>
      </c>
      <c r="H133" s="33" t="s">
        <v>247</v>
      </c>
      <c r="I133" s="61"/>
      <c r="J133" s="61">
        <f t="shared" si="2"/>
        <v>2140000</v>
      </c>
      <c r="K133" s="61">
        <f t="shared" si="2"/>
        <v>0</v>
      </c>
    </row>
    <row r="134" spans="1:11" ht="56.25" customHeight="1">
      <c r="A134" s="1"/>
      <c r="B134" s="148"/>
      <c r="C134" s="148"/>
      <c r="D134" s="148"/>
      <c r="E134" s="148"/>
      <c r="F134" s="149"/>
      <c r="G134" s="44" t="s">
        <v>223</v>
      </c>
      <c r="H134" s="33"/>
      <c r="I134" s="61">
        <v>400</v>
      </c>
      <c r="J134" s="63">
        <v>2140000</v>
      </c>
      <c r="K134" s="63">
        <v>0</v>
      </c>
    </row>
    <row r="135" spans="1:11" ht="51" customHeight="1">
      <c r="A135" s="1"/>
      <c r="B135" s="169" t="s">
        <v>20</v>
      </c>
      <c r="C135" s="169"/>
      <c r="D135" s="169"/>
      <c r="E135" s="169"/>
      <c r="F135" s="170"/>
      <c r="G135" s="55" t="s">
        <v>69</v>
      </c>
      <c r="H135" s="134" t="s">
        <v>169</v>
      </c>
      <c r="I135" s="59" t="s">
        <v>0</v>
      </c>
      <c r="J135" s="66">
        <f>SUM(J136+J144)</f>
        <v>27303539</v>
      </c>
      <c r="K135" s="66">
        <f>SUM(K136+K144)</f>
        <v>27315539</v>
      </c>
    </row>
    <row r="136" spans="1:11" ht="66" customHeight="1">
      <c r="A136" s="1"/>
      <c r="B136" s="167" t="s">
        <v>19</v>
      </c>
      <c r="C136" s="167"/>
      <c r="D136" s="167"/>
      <c r="E136" s="167"/>
      <c r="F136" s="168"/>
      <c r="G136" s="49" t="s">
        <v>242</v>
      </c>
      <c r="H136" s="111" t="s">
        <v>170</v>
      </c>
      <c r="I136" s="56" t="s">
        <v>0</v>
      </c>
      <c r="J136" s="60">
        <f>SUM(J137)</f>
        <v>27093539</v>
      </c>
      <c r="K136" s="60">
        <f>SUM(K137)</f>
        <v>27093539</v>
      </c>
    </row>
    <row r="137" spans="1:11" ht="81.75" customHeight="1">
      <c r="A137" s="1"/>
      <c r="B137" s="92"/>
      <c r="C137" s="92"/>
      <c r="D137" s="92"/>
      <c r="E137" s="92"/>
      <c r="F137" s="93"/>
      <c r="G137" s="89" t="s">
        <v>171</v>
      </c>
      <c r="H137" s="105" t="s">
        <v>172</v>
      </c>
      <c r="I137" s="56"/>
      <c r="J137" s="64">
        <f>SUM(J138+J140+J142)</f>
        <v>27093539</v>
      </c>
      <c r="K137" s="64">
        <f>SUM(K138+K140+K142)</f>
        <v>27093539</v>
      </c>
    </row>
    <row r="138" spans="1:11" ht="32.25" customHeight="1">
      <c r="A138" s="1"/>
      <c r="B138" s="165" t="s">
        <v>18</v>
      </c>
      <c r="C138" s="165"/>
      <c r="D138" s="165"/>
      <c r="E138" s="165"/>
      <c r="F138" s="166"/>
      <c r="G138" s="106" t="s">
        <v>70</v>
      </c>
      <c r="H138" s="94" t="s">
        <v>173</v>
      </c>
      <c r="I138" s="33" t="s">
        <v>0</v>
      </c>
      <c r="J138" s="61">
        <f>SUM(J139)</f>
        <v>5885000</v>
      </c>
      <c r="K138" s="61">
        <f>SUM(K139)</f>
        <v>5885000</v>
      </c>
    </row>
    <row r="139" spans="1:11" ht="31.5">
      <c r="A139" s="1"/>
      <c r="B139" s="163">
        <v>800</v>
      </c>
      <c r="C139" s="163"/>
      <c r="D139" s="163"/>
      <c r="E139" s="163"/>
      <c r="F139" s="164"/>
      <c r="G139" s="44" t="s">
        <v>2</v>
      </c>
      <c r="H139" s="28" t="s">
        <v>0</v>
      </c>
      <c r="I139" s="33">
        <v>200</v>
      </c>
      <c r="J139" s="61">
        <v>5885000</v>
      </c>
      <c r="K139" s="61">
        <v>5885000</v>
      </c>
    </row>
    <row r="140" spans="1:11" ht="81" customHeight="1">
      <c r="A140" s="1"/>
      <c r="B140" s="171" t="s">
        <v>17</v>
      </c>
      <c r="C140" s="171"/>
      <c r="D140" s="171"/>
      <c r="E140" s="171"/>
      <c r="F140" s="172"/>
      <c r="G140" s="119" t="s">
        <v>174</v>
      </c>
      <c r="H140" s="104" t="s">
        <v>175</v>
      </c>
      <c r="I140" s="33" t="s">
        <v>0</v>
      </c>
      <c r="J140" s="61">
        <f>SUM(J141:J141)</f>
        <v>16973191</v>
      </c>
      <c r="K140" s="61">
        <f>SUM(K141:K141)</f>
        <v>16973191</v>
      </c>
    </row>
    <row r="141" spans="1:11" ht="32.25" customHeight="1">
      <c r="A141" s="1"/>
      <c r="B141" s="11"/>
      <c r="C141" s="11"/>
      <c r="D141" s="11"/>
      <c r="E141" s="11"/>
      <c r="F141" s="12"/>
      <c r="G141" s="43" t="s">
        <v>2</v>
      </c>
      <c r="H141" s="38" t="s">
        <v>0</v>
      </c>
      <c r="I141" s="33">
        <v>200</v>
      </c>
      <c r="J141" s="61">
        <v>16973191</v>
      </c>
      <c r="K141" s="61">
        <v>16973191</v>
      </c>
    </row>
    <row r="142" spans="1:11" ht="32.25" customHeight="1">
      <c r="A142" s="1"/>
      <c r="B142" s="148"/>
      <c r="C142" s="148"/>
      <c r="D142" s="148"/>
      <c r="E142" s="148"/>
      <c r="F142" s="149"/>
      <c r="G142" s="44" t="s">
        <v>250</v>
      </c>
      <c r="H142" s="67" t="s">
        <v>251</v>
      </c>
      <c r="I142" s="156" t="s">
        <v>0</v>
      </c>
      <c r="J142" s="61">
        <f>SUM(J143)</f>
        <v>4235348</v>
      </c>
      <c r="K142" s="61">
        <f>SUM(K143)</f>
        <v>4235348</v>
      </c>
    </row>
    <row r="143" spans="1:11" ht="32.25" customHeight="1">
      <c r="A143" s="1"/>
      <c r="B143" s="148"/>
      <c r="C143" s="148"/>
      <c r="D143" s="148"/>
      <c r="E143" s="148"/>
      <c r="F143" s="149"/>
      <c r="G143" s="43" t="s">
        <v>2</v>
      </c>
      <c r="H143" s="38" t="s">
        <v>0</v>
      </c>
      <c r="I143" s="33">
        <v>200</v>
      </c>
      <c r="J143" s="157">
        <v>4235348</v>
      </c>
      <c r="K143" s="157">
        <v>4235348</v>
      </c>
    </row>
    <row r="144" spans="1:11" ht="63" customHeight="1">
      <c r="A144" s="1"/>
      <c r="B144" s="173" t="s">
        <v>16</v>
      </c>
      <c r="C144" s="173"/>
      <c r="D144" s="173"/>
      <c r="E144" s="173"/>
      <c r="F144" s="174"/>
      <c r="G144" s="41" t="s">
        <v>243</v>
      </c>
      <c r="H144" s="111" t="s">
        <v>176</v>
      </c>
      <c r="I144" s="58" t="s">
        <v>0</v>
      </c>
      <c r="J144" s="64">
        <f t="shared" ref="J144:K146" si="3">SUM(J145)</f>
        <v>210000</v>
      </c>
      <c r="K144" s="64">
        <f t="shared" si="3"/>
        <v>222000</v>
      </c>
    </row>
    <row r="145" spans="1:11" ht="51.75" customHeight="1">
      <c r="A145" s="1"/>
      <c r="B145" s="99"/>
      <c r="C145" s="99"/>
      <c r="D145" s="99"/>
      <c r="E145" s="99"/>
      <c r="F145" s="100"/>
      <c r="G145" s="42" t="s">
        <v>177</v>
      </c>
      <c r="H145" s="112" t="s">
        <v>178</v>
      </c>
      <c r="I145" s="58"/>
      <c r="J145" s="64">
        <f t="shared" si="3"/>
        <v>210000</v>
      </c>
      <c r="K145" s="64">
        <f t="shared" si="3"/>
        <v>222000</v>
      </c>
    </row>
    <row r="146" spans="1:11" ht="52.5" customHeight="1">
      <c r="A146" s="1"/>
      <c r="B146" s="171" t="s">
        <v>15</v>
      </c>
      <c r="C146" s="171"/>
      <c r="D146" s="171"/>
      <c r="E146" s="171"/>
      <c r="F146" s="172"/>
      <c r="G146" s="44" t="s">
        <v>50</v>
      </c>
      <c r="H146" s="94" t="s">
        <v>179</v>
      </c>
      <c r="I146" s="33" t="s">
        <v>0</v>
      </c>
      <c r="J146" s="61">
        <f t="shared" si="3"/>
        <v>210000</v>
      </c>
      <c r="K146" s="61">
        <f t="shared" si="3"/>
        <v>222000</v>
      </c>
    </row>
    <row r="147" spans="1:11" ht="15.75">
      <c r="A147" s="1"/>
      <c r="B147" s="163">
        <v>500</v>
      </c>
      <c r="C147" s="163"/>
      <c r="D147" s="163"/>
      <c r="E147" s="163"/>
      <c r="F147" s="164"/>
      <c r="G147" s="44" t="s">
        <v>1</v>
      </c>
      <c r="H147" s="28" t="s">
        <v>0</v>
      </c>
      <c r="I147" s="33">
        <v>800</v>
      </c>
      <c r="J147" s="61">
        <v>210000</v>
      </c>
      <c r="K147" s="61">
        <v>222000</v>
      </c>
    </row>
    <row r="148" spans="1:11" ht="47.25">
      <c r="A148" s="1"/>
      <c r="B148" s="169" t="s">
        <v>14</v>
      </c>
      <c r="C148" s="169"/>
      <c r="D148" s="169"/>
      <c r="E148" s="169"/>
      <c r="F148" s="170"/>
      <c r="G148" s="55" t="s">
        <v>71</v>
      </c>
      <c r="H148" s="90" t="s">
        <v>180</v>
      </c>
      <c r="I148" s="59" t="s">
        <v>0</v>
      </c>
      <c r="J148" s="66">
        <f>SUM(J149+J153+J157)</f>
        <v>687952</v>
      </c>
      <c r="K148" s="66">
        <f>SUM(K149+K153+K157)</f>
        <v>687952</v>
      </c>
    </row>
    <row r="149" spans="1:11" ht="80.25" customHeight="1">
      <c r="A149" s="1"/>
      <c r="B149" s="167" t="s">
        <v>13</v>
      </c>
      <c r="C149" s="167"/>
      <c r="D149" s="167"/>
      <c r="E149" s="167"/>
      <c r="F149" s="168"/>
      <c r="G149" s="49" t="s">
        <v>244</v>
      </c>
      <c r="H149" s="87" t="s">
        <v>181</v>
      </c>
      <c r="I149" s="58" t="s">
        <v>0</v>
      </c>
      <c r="J149" s="64">
        <f>SUM(J150)</f>
        <v>7700</v>
      </c>
      <c r="K149" s="64">
        <f>SUM(K150)</f>
        <v>7700</v>
      </c>
    </row>
    <row r="150" spans="1:11" ht="51.75" customHeight="1">
      <c r="A150" s="1"/>
      <c r="B150" s="97"/>
      <c r="C150" s="97"/>
      <c r="D150" s="97"/>
      <c r="E150" s="97"/>
      <c r="F150" s="98"/>
      <c r="G150" s="50" t="s">
        <v>182</v>
      </c>
      <c r="H150" s="123" t="s">
        <v>183</v>
      </c>
      <c r="I150" s="75"/>
      <c r="J150" s="64">
        <f>SUM(J151:J151)</f>
        <v>7700</v>
      </c>
      <c r="K150" s="64">
        <f>SUM(K151:K151)</f>
        <v>7700</v>
      </c>
    </row>
    <row r="151" spans="1:11" ht="66.75" customHeight="1">
      <c r="A151" s="1"/>
      <c r="B151" s="73"/>
      <c r="C151" s="73"/>
      <c r="D151" s="73"/>
      <c r="E151" s="73"/>
      <c r="F151" s="74"/>
      <c r="G151" s="42" t="s">
        <v>184</v>
      </c>
      <c r="H151" s="108" t="s">
        <v>185</v>
      </c>
      <c r="I151" s="57"/>
      <c r="J151" s="61">
        <f>SUM(J152)</f>
        <v>7700</v>
      </c>
      <c r="K151" s="61">
        <f>SUM(K152)</f>
        <v>7700</v>
      </c>
    </row>
    <row r="152" spans="1:11" ht="33.75" customHeight="1">
      <c r="A152" s="1"/>
      <c r="B152" s="97"/>
      <c r="C152" s="97"/>
      <c r="D152" s="97"/>
      <c r="E152" s="97"/>
      <c r="F152" s="98"/>
      <c r="G152" s="46" t="s">
        <v>2</v>
      </c>
      <c r="H152" s="28" t="s">
        <v>0</v>
      </c>
      <c r="I152" s="57">
        <v>200</v>
      </c>
      <c r="J152" s="62">
        <v>7700</v>
      </c>
      <c r="K152" s="62">
        <v>7700</v>
      </c>
    </row>
    <row r="153" spans="1:11" ht="33.75" customHeight="1">
      <c r="A153" s="1"/>
      <c r="B153" s="124"/>
      <c r="C153" s="124"/>
      <c r="D153" s="124"/>
      <c r="E153" s="124"/>
      <c r="F153" s="125"/>
      <c r="G153" s="47" t="s">
        <v>206</v>
      </c>
      <c r="H153" s="128" t="s">
        <v>210</v>
      </c>
      <c r="I153" s="75"/>
      <c r="J153" s="64">
        <f>SUM(J155)</f>
        <v>482000</v>
      </c>
      <c r="K153" s="64">
        <f>SUM(K155)</f>
        <v>482000</v>
      </c>
    </row>
    <row r="154" spans="1:11" ht="52.5" customHeight="1">
      <c r="A154" s="1"/>
      <c r="B154" s="124"/>
      <c r="C154" s="124"/>
      <c r="D154" s="124"/>
      <c r="E154" s="124"/>
      <c r="F154" s="125"/>
      <c r="G154" s="47" t="s">
        <v>215</v>
      </c>
      <c r="H154" s="128" t="s">
        <v>216</v>
      </c>
      <c r="I154" s="75"/>
      <c r="J154" s="61">
        <f>SUM(J155)</f>
        <v>482000</v>
      </c>
      <c r="K154" s="61">
        <f>SUM(K155)</f>
        <v>482000</v>
      </c>
    </row>
    <row r="155" spans="1:11" ht="49.5" customHeight="1">
      <c r="A155" s="1"/>
      <c r="B155" s="124"/>
      <c r="C155" s="124"/>
      <c r="D155" s="124"/>
      <c r="E155" s="124"/>
      <c r="F155" s="125"/>
      <c r="G155" s="45" t="s">
        <v>207</v>
      </c>
      <c r="H155" s="129" t="s">
        <v>211</v>
      </c>
      <c r="I155" s="57"/>
      <c r="J155" s="61">
        <f>SUM(J156)</f>
        <v>482000</v>
      </c>
      <c r="K155" s="61">
        <f>SUM(K156)</f>
        <v>482000</v>
      </c>
    </row>
    <row r="156" spans="1:11" ht="33.75" customHeight="1">
      <c r="A156" s="1"/>
      <c r="B156" s="124"/>
      <c r="C156" s="124"/>
      <c r="D156" s="124"/>
      <c r="E156" s="124"/>
      <c r="F156" s="125"/>
      <c r="G156" s="45" t="s">
        <v>2</v>
      </c>
      <c r="H156" s="32" t="s">
        <v>0</v>
      </c>
      <c r="I156" s="57">
        <v>200</v>
      </c>
      <c r="J156" s="62">
        <v>482000</v>
      </c>
      <c r="K156" s="62">
        <v>482000</v>
      </c>
    </row>
    <row r="157" spans="1:11" ht="33.75" customHeight="1">
      <c r="A157" s="1"/>
      <c r="B157" s="124"/>
      <c r="C157" s="124"/>
      <c r="D157" s="124"/>
      <c r="E157" s="124"/>
      <c r="F157" s="125"/>
      <c r="G157" s="47" t="s">
        <v>208</v>
      </c>
      <c r="H157" s="128" t="s">
        <v>212</v>
      </c>
      <c r="I157" s="75"/>
      <c r="J157" s="61">
        <f t="shared" ref="J157:K159" si="4">SUM(J158)</f>
        <v>198252</v>
      </c>
      <c r="K157" s="61">
        <f t="shared" si="4"/>
        <v>198252</v>
      </c>
    </row>
    <row r="158" spans="1:11" ht="33.75" customHeight="1">
      <c r="A158" s="1"/>
      <c r="B158" s="124"/>
      <c r="C158" s="124"/>
      <c r="D158" s="124"/>
      <c r="E158" s="124"/>
      <c r="F158" s="125"/>
      <c r="G158" s="47" t="s">
        <v>217</v>
      </c>
      <c r="H158" s="129" t="s">
        <v>218</v>
      </c>
      <c r="I158" s="75"/>
      <c r="J158" s="61">
        <f t="shared" si="4"/>
        <v>198252</v>
      </c>
      <c r="K158" s="61">
        <f t="shared" si="4"/>
        <v>198252</v>
      </c>
    </row>
    <row r="159" spans="1:11" ht="33.75" customHeight="1">
      <c r="A159" s="1"/>
      <c r="B159" s="124"/>
      <c r="C159" s="124"/>
      <c r="D159" s="124"/>
      <c r="E159" s="124"/>
      <c r="F159" s="125"/>
      <c r="G159" s="45" t="s">
        <v>209</v>
      </c>
      <c r="H159" s="129" t="s">
        <v>213</v>
      </c>
      <c r="I159" s="57"/>
      <c r="J159" s="61">
        <f t="shared" si="4"/>
        <v>198252</v>
      </c>
      <c r="K159" s="61">
        <f t="shared" si="4"/>
        <v>198252</v>
      </c>
    </row>
    <row r="160" spans="1:11" ht="33.75" customHeight="1">
      <c r="A160" s="1"/>
      <c r="B160" s="124"/>
      <c r="C160" s="124"/>
      <c r="D160" s="124"/>
      <c r="E160" s="124"/>
      <c r="F160" s="125"/>
      <c r="G160" s="45" t="s">
        <v>2</v>
      </c>
      <c r="H160" s="32" t="s">
        <v>0</v>
      </c>
      <c r="I160" s="57">
        <v>200</v>
      </c>
      <c r="J160" s="62">
        <v>198252</v>
      </c>
      <c r="K160" s="62">
        <v>198252</v>
      </c>
    </row>
    <row r="161" spans="1:11" ht="63">
      <c r="A161" s="1"/>
      <c r="B161" s="169" t="s">
        <v>12</v>
      </c>
      <c r="C161" s="169"/>
      <c r="D161" s="169"/>
      <c r="E161" s="169"/>
      <c r="F161" s="170"/>
      <c r="G161" s="55" t="s">
        <v>72</v>
      </c>
      <c r="H161" s="90" t="s">
        <v>186</v>
      </c>
      <c r="I161" s="59" t="s">
        <v>0</v>
      </c>
      <c r="J161" s="66">
        <f>SUM(J162+J166)</f>
        <v>58140000</v>
      </c>
      <c r="K161" s="66">
        <f>SUM(K162+K166)</f>
        <v>9762000</v>
      </c>
    </row>
    <row r="162" spans="1:11" ht="50.25" customHeight="1">
      <c r="A162" s="1"/>
      <c r="B162" s="167" t="s">
        <v>11</v>
      </c>
      <c r="C162" s="167"/>
      <c r="D162" s="167"/>
      <c r="E162" s="167"/>
      <c r="F162" s="168"/>
      <c r="G162" s="89" t="s">
        <v>245</v>
      </c>
      <c r="H162" s="109" t="s">
        <v>187</v>
      </c>
      <c r="I162" s="58" t="s">
        <v>0</v>
      </c>
      <c r="J162" s="64">
        <f t="shared" ref="J162:K164" si="5">SUM(J163)</f>
        <v>464000</v>
      </c>
      <c r="K162" s="64">
        <f t="shared" si="5"/>
        <v>0</v>
      </c>
    </row>
    <row r="163" spans="1:11" ht="99" customHeight="1">
      <c r="A163" s="1"/>
      <c r="B163" s="101"/>
      <c r="C163" s="101"/>
      <c r="D163" s="101"/>
      <c r="E163" s="101"/>
      <c r="F163" s="102"/>
      <c r="G163" s="89" t="s">
        <v>189</v>
      </c>
      <c r="H163" s="87" t="s">
        <v>188</v>
      </c>
      <c r="I163" s="56"/>
      <c r="J163" s="60">
        <f t="shared" si="5"/>
        <v>464000</v>
      </c>
      <c r="K163" s="60">
        <f t="shared" si="5"/>
        <v>0</v>
      </c>
    </row>
    <row r="164" spans="1:11" ht="21" customHeight="1">
      <c r="A164" s="1"/>
      <c r="B164" s="34"/>
      <c r="C164" s="34"/>
      <c r="D164" s="34"/>
      <c r="E164" s="34"/>
      <c r="F164" s="35"/>
      <c r="G164" s="106" t="s">
        <v>73</v>
      </c>
      <c r="H164" s="88" t="s">
        <v>190</v>
      </c>
      <c r="I164" s="33"/>
      <c r="J164" s="61">
        <f t="shared" si="5"/>
        <v>464000</v>
      </c>
      <c r="K164" s="61">
        <f t="shared" si="5"/>
        <v>0</v>
      </c>
    </row>
    <row r="165" spans="1:11" ht="33.75" customHeight="1">
      <c r="A165" s="1"/>
      <c r="B165" s="34"/>
      <c r="C165" s="34"/>
      <c r="D165" s="34"/>
      <c r="E165" s="34"/>
      <c r="F165" s="35"/>
      <c r="G165" s="44" t="s">
        <v>2</v>
      </c>
      <c r="H165" s="28" t="s">
        <v>0</v>
      </c>
      <c r="I165" s="33">
        <v>200</v>
      </c>
      <c r="J165" s="61">
        <v>464000</v>
      </c>
      <c r="K165" s="61">
        <v>0</v>
      </c>
    </row>
    <row r="166" spans="1:11" ht="48" customHeight="1">
      <c r="A166" s="1"/>
      <c r="B166" s="15"/>
      <c r="C166" s="15"/>
      <c r="D166" s="15"/>
      <c r="E166" s="15"/>
      <c r="F166" s="16"/>
      <c r="G166" s="53" t="s">
        <v>82</v>
      </c>
      <c r="H166" s="109" t="s">
        <v>191</v>
      </c>
      <c r="I166" s="58"/>
      <c r="J166" s="64">
        <f t="shared" ref="J166:K168" si="6">SUM(J167)</f>
        <v>57676000</v>
      </c>
      <c r="K166" s="64">
        <f t="shared" si="6"/>
        <v>9762000</v>
      </c>
    </row>
    <row r="167" spans="1:11" ht="34.5" customHeight="1">
      <c r="A167" s="1"/>
      <c r="B167" s="97"/>
      <c r="C167" s="97"/>
      <c r="D167" s="97"/>
      <c r="E167" s="97"/>
      <c r="F167" s="98"/>
      <c r="G167" s="89" t="s">
        <v>193</v>
      </c>
      <c r="H167" s="87" t="s">
        <v>192</v>
      </c>
      <c r="I167" s="58"/>
      <c r="J167" s="60">
        <f t="shared" si="6"/>
        <v>57676000</v>
      </c>
      <c r="K167" s="60">
        <f t="shared" si="6"/>
        <v>9762000</v>
      </c>
    </row>
    <row r="168" spans="1:11" ht="46.5" customHeight="1">
      <c r="A168" s="1"/>
      <c r="B168" s="171" t="s">
        <v>10</v>
      </c>
      <c r="C168" s="171"/>
      <c r="D168" s="171"/>
      <c r="E168" s="171"/>
      <c r="F168" s="172"/>
      <c r="G168" s="44" t="s">
        <v>74</v>
      </c>
      <c r="H168" s="115" t="s">
        <v>194</v>
      </c>
      <c r="I168" s="33" t="s">
        <v>0</v>
      </c>
      <c r="J168" s="61">
        <f t="shared" si="6"/>
        <v>57676000</v>
      </c>
      <c r="K168" s="61">
        <f t="shared" si="6"/>
        <v>9762000</v>
      </c>
    </row>
    <row r="169" spans="1:11" ht="15.75">
      <c r="A169" s="1"/>
      <c r="B169" s="163">
        <v>500</v>
      </c>
      <c r="C169" s="163"/>
      <c r="D169" s="163"/>
      <c r="E169" s="163"/>
      <c r="F169" s="164"/>
      <c r="G169" s="45" t="s">
        <v>6</v>
      </c>
      <c r="H169" s="28" t="s">
        <v>0</v>
      </c>
      <c r="I169" s="57">
        <v>500</v>
      </c>
      <c r="J169" s="62">
        <v>57676000</v>
      </c>
      <c r="K169" s="62">
        <v>9762000</v>
      </c>
    </row>
    <row r="170" spans="1:11" ht="15.75">
      <c r="A170" s="1"/>
      <c r="B170" s="169" t="s">
        <v>9</v>
      </c>
      <c r="C170" s="169"/>
      <c r="D170" s="169"/>
      <c r="E170" s="169"/>
      <c r="F170" s="170"/>
      <c r="G170" s="55" t="s">
        <v>8</v>
      </c>
      <c r="H170" s="103" t="s">
        <v>195</v>
      </c>
      <c r="I170" s="59" t="s">
        <v>0</v>
      </c>
      <c r="J170" s="66">
        <f>SUM(J171)</f>
        <v>37292327</v>
      </c>
      <c r="K170" s="66">
        <f>SUM(K171)</f>
        <v>18460327</v>
      </c>
    </row>
    <row r="171" spans="1:11" ht="15.75">
      <c r="A171" s="1"/>
      <c r="B171" s="167" t="s">
        <v>9</v>
      </c>
      <c r="C171" s="167"/>
      <c r="D171" s="167"/>
      <c r="E171" s="167"/>
      <c r="F171" s="168"/>
      <c r="G171" s="49" t="s">
        <v>8</v>
      </c>
      <c r="H171" s="111" t="s">
        <v>195</v>
      </c>
      <c r="I171" s="58" t="s">
        <v>0</v>
      </c>
      <c r="J171" s="64">
        <f>SUM(J172+J174+J176+J179+J181+J183+J186)</f>
        <v>37292327</v>
      </c>
      <c r="K171" s="64">
        <f>SUM(K172+K174+K176+K179+K181+K183+K186)</f>
        <v>18460327</v>
      </c>
    </row>
    <row r="172" spans="1:11" ht="15.75">
      <c r="A172" s="1"/>
      <c r="B172" s="34"/>
      <c r="C172" s="34"/>
      <c r="D172" s="34"/>
      <c r="E172" s="34"/>
      <c r="F172" s="35"/>
      <c r="G172" s="106" t="s">
        <v>77</v>
      </c>
      <c r="H172" s="94" t="s">
        <v>196</v>
      </c>
      <c r="I172" s="56"/>
      <c r="J172" s="63">
        <f>SUM(J173:J173)</f>
        <v>700000</v>
      </c>
      <c r="K172" s="61">
        <f>SUM(K173:K173)</f>
        <v>0</v>
      </c>
    </row>
    <row r="173" spans="1:11" ht="15.75">
      <c r="A173" s="1"/>
      <c r="B173" s="34"/>
      <c r="C173" s="34"/>
      <c r="D173" s="34"/>
      <c r="E173" s="34"/>
      <c r="F173" s="35"/>
      <c r="G173" s="45" t="s">
        <v>1</v>
      </c>
      <c r="H173" s="28" t="s">
        <v>0</v>
      </c>
      <c r="I173" s="33">
        <v>800</v>
      </c>
      <c r="J173" s="61">
        <v>700000</v>
      </c>
      <c r="K173" s="61">
        <v>0</v>
      </c>
    </row>
    <row r="174" spans="1:11" ht="15.75">
      <c r="A174" s="1"/>
      <c r="B174" s="17"/>
      <c r="C174" s="17"/>
      <c r="D174" s="17"/>
      <c r="E174" s="17"/>
      <c r="F174" s="18"/>
      <c r="G174" s="42" t="s">
        <v>75</v>
      </c>
      <c r="H174" s="94" t="s">
        <v>197</v>
      </c>
      <c r="I174" s="58"/>
      <c r="J174" s="61">
        <f>SUM(J175)</f>
        <v>1425000</v>
      </c>
      <c r="K174" s="61">
        <f>SUM(K175)</f>
        <v>1425000</v>
      </c>
    </row>
    <row r="175" spans="1:11" ht="94.5">
      <c r="A175" s="1"/>
      <c r="B175" s="17"/>
      <c r="C175" s="17"/>
      <c r="D175" s="17"/>
      <c r="E175" s="17"/>
      <c r="F175" s="18"/>
      <c r="G175" s="46" t="s">
        <v>3</v>
      </c>
      <c r="H175" s="28" t="s">
        <v>0</v>
      </c>
      <c r="I175" s="33">
        <v>100</v>
      </c>
      <c r="J175" s="61">
        <v>1425000</v>
      </c>
      <c r="K175" s="61">
        <v>1425000</v>
      </c>
    </row>
    <row r="176" spans="1:11" ht="15.75">
      <c r="A176" s="1"/>
      <c r="B176" s="17"/>
      <c r="C176" s="17"/>
      <c r="D176" s="17"/>
      <c r="E176" s="17"/>
      <c r="F176" s="18"/>
      <c r="G176" s="42" t="s">
        <v>7</v>
      </c>
      <c r="H176" s="94" t="s">
        <v>198</v>
      </c>
      <c r="I176" s="58"/>
      <c r="J176" s="61">
        <f>SUM(J177:J179)</f>
        <v>33736000</v>
      </c>
      <c r="K176" s="61">
        <f>SUM(K177:K178)</f>
        <v>15890000</v>
      </c>
    </row>
    <row r="177" spans="1:11" ht="94.5">
      <c r="A177" s="1"/>
      <c r="B177" s="17"/>
      <c r="C177" s="17"/>
      <c r="D177" s="17"/>
      <c r="E177" s="17"/>
      <c r="F177" s="18"/>
      <c r="G177" s="43" t="s">
        <v>3</v>
      </c>
      <c r="H177" s="28" t="s">
        <v>0</v>
      </c>
      <c r="I177" s="33">
        <v>100</v>
      </c>
      <c r="J177" s="61">
        <v>29640000</v>
      </c>
      <c r="K177" s="61">
        <v>14930000</v>
      </c>
    </row>
    <row r="178" spans="1:11" ht="31.5">
      <c r="A178" s="1"/>
      <c r="B178" s="17"/>
      <c r="C178" s="17"/>
      <c r="D178" s="17"/>
      <c r="E178" s="17"/>
      <c r="F178" s="18"/>
      <c r="G178" s="44" t="s">
        <v>2</v>
      </c>
      <c r="H178" s="28" t="s">
        <v>0</v>
      </c>
      <c r="I178" s="33">
        <v>200</v>
      </c>
      <c r="J178" s="61">
        <v>3686000</v>
      </c>
      <c r="K178" s="61">
        <v>960000</v>
      </c>
    </row>
    <row r="179" spans="1:11" ht="47.25">
      <c r="A179" s="1"/>
      <c r="B179" s="17"/>
      <c r="C179" s="17"/>
      <c r="D179" s="17"/>
      <c r="E179" s="17"/>
      <c r="F179" s="18"/>
      <c r="G179" s="54" t="s">
        <v>76</v>
      </c>
      <c r="H179" s="104" t="s">
        <v>199</v>
      </c>
      <c r="I179" s="58"/>
      <c r="J179" s="61">
        <f>SUM(J180:J180)</f>
        <v>410000</v>
      </c>
      <c r="K179" s="61">
        <f>SUM(K180:K180)</f>
        <v>218000</v>
      </c>
    </row>
    <row r="180" spans="1:11" ht="94.5">
      <c r="A180" s="1"/>
      <c r="B180" s="17"/>
      <c r="C180" s="17"/>
      <c r="D180" s="17"/>
      <c r="E180" s="17"/>
      <c r="F180" s="18"/>
      <c r="G180" s="43" t="s">
        <v>3</v>
      </c>
      <c r="H180" s="76" t="s">
        <v>0</v>
      </c>
      <c r="I180" s="33">
        <v>100</v>
      </c>
      <c r="J180" s="61">
        <v>410000</v>
      </c>
      <c r="K180" s="61">
        <v>218000</v>
      </c>
    </row>
    <row r="181" spans="1:11" ht="31.5">
      <c r="A181" s="1"/>
      <c r="B181" s="17"/>
      <c r="C181" s="17"/>
      <c r="D181" s="17"/>
      <c r="E181" s="17"/>
      <c r="F181" s="18"/>
      <c r="G181" s="42" t="s">
        <v>78</v>
      </c>
      <c r="H181" s="104" t="s">
        <v>200</v>
      </c>
      <c r="I181" s="33"/>
      <c r="J181" s="61">
        <f>SUM(J182:J182)</f>
        <v>200000</v>
      </c>
      <c r="K181" s="61">
        <f>SUM(K182:K182)</f>
        <v>106000</v>
      </c>
    </row>
    <row r="182" spans="1:11" ht="31.5">
      <c r="A182" s="1"/>
      <c r="B182" s="17"/>
      <c r="C182" s="17"/>
      <c r="D182" s="17"/>
      <c r="E182" s="17"/>
      <c r="F182" s="18"/>
      <c r="G182" s="44" t="s">
        <v>2</v>
      </c>
      <c r="H182" s="38" t="s">
        <v>0</v>
      </c>
      <c r="I182" s="33">
        <v>200</v>
      </c>
      <c r="J182" s="61">
        <v>200000</v>
      </c>
      <c r="K182" s="61">
        <v>106000</v>
      </c>
    </row>
    <row r="183" spans="1:11" ht="47.25">
      <c r="A183" s="27"/>
      <c r="B183" s="19"/>
      <c r="C183" s="19"/>
      <c r="D183" s="19"/>
      <c r="E183" s="19"/>
      <c r="F183" s="20"/>
      <c r="G183" s="44" t="s">
        <v>51</v>
      </c>
      <c r="H183" s="104" t="s">
        <v>201</v>
      </c>
      <c r="I183" s="33"/>
      <c r="J183" s="61">
        <f>SUM(J184:J185)</f>
        <v>802972</v>
      </c>
      <c r="K183" s="61">
        <f>SUM(K184:K185)</f>
        <v>802972</v>
      </c>
    </row>
    <row r="184" spans="1:11" ht="94.5">
      <c r="A184" s="27"/>
      <c r="B184" s="19"/>
      <c r="C184" s="19"/>
      <c r="D184" s="19"/>
      <c r="E184" s="19"/>
      <c r="F184" s="20"/>
      <c r="G184" s="44" t="s">
        <v>3</v>
      </c>
      <c r="H184" s="38" t="s">
        <v>0</v>
      </c>
      <c r="I184" s="33">
        <v>100</v>
      </c>
      <c r="J184" s="61">
        <v>802972</v>
      </c>
      <c r="K184" s="61">
        <v>800972</v>
      </c>
    </row>
    <row r="185" spans="1:11" ht="31.5">
      <c r="A185" s="27"/>
      <c r="B185" s="19"/>
      <c r="C185" s="19"/>
      <c r="D185" s="19"/>
      <c r="E185" s="19"/>
      <c r="F185" s="20"/>
      <c r="G185" s="44" t="s">
        <v>2</v>
      </c>
      <c r="H185" s="28" t="s">
        <v>0</v>
      </c>
      <c r="I185" s="33">
        <v>200</v>
      </c>
      <c r="J185" s="61">
        <v>0</v>
      </c>
      <c r="K185" s="61">
        <v>2000</v>
      </c>
    </row>
    <row r="186" spans="1:11" ht="47.25">
      <c r="A186" s="27"/>
      <c r="B186" s="19"/>
      <c r="C186" s="19"/>
      <c r="D186" s="19"/>
      <c r="E186" s="19"/>
      <c r="F186" s="20"/>
      <c r="G186" s="44" t="s">
        <v>52</v>
      </c>
      <c r="H186" s="94" t="s">
        <v>202</v>
      </c>
      <c r="I186" s="33"/>
      <c r="J186" s="61">
        <f>SUM(J187)</f>
        <v>18355</v>
      </c>
      <c r="K186" s="61">
        <f>SUM(K187)</f>
        <v>18355</v>
      </c>
    </row>
    <row r="187" spans="1:11" ht="31.5">
      <c r="A187" s="27"/>
      <c r="B187" s="19"/>
      <c r="C187" s="19"/>
      <c r="D187" s="19"/>
      <c r="E187" s="19"/>
      <c r="F187" s="20"/>
      <c r="G187" s="44" t="s">
        <v>2</v>
      </c>
      <c r="H187" s="28" t="s">
        <v>0</v>
      </c>
      <c r="I187" s="33">
        <v>200</v>
      </c>
      <c r="J187" s="61">
        <v>18355</v>
      </c>
      <c r="K187" s="61">
        <v>18355</v>
      </c>
    </row>
    <row r="188" spans="1:11" ht="15.75">
      <c r="A188" s="27"/>
      <c r="B188" s="21"/>
      <c r="C188" s="21"/>
      <c r="D188" s="21"/>
      <c r="E188" s="21"/>
      <c r="F188" s="22"/>
      <c r="G188" s="55" t="s">
        <v>79</v>
      </c>
      <c r="H188" s="30" t="s">
        <v>203</v>
      </c>
      <c r="I188" s="59" t="s">
        <v>0</v>
      </c>
      <c r="J188" s="66">
        <f>SUM(J189)</f>
        <v>505540</v>
      </c>
      <c r="K188" s="66">
        <f>SUM(K189)</f>
        <v>505540</v>
      </c>
    </row>
    <row r="189" spans="1:11" ht="47.25">
      <c r="A189" s="27"/>
      <c r="B189" s="146"/>
      <c r="C189" s="146"/>
      <c r="D189" s="146"/>
      <c r="E189" s="146"/>
      <c r="F189" s="147"/>
      <c r="G189" s="44" t="s">
        <v>270</v>
      </c>
      <c r="H189" s="28" t="s">
        <v>271</v>
      </c>
      <c r="I189" s="33" t="s">
        <v>0</v>
      </c>
      <c r="J189" s="61">
        <f>SUM(J190)</f>
        <v>505540</v>
      </c>
      <c r="K189" s="61">
        <f>SUM(K190)</f>
        <v>505540</v>
      </c>
    </row>
    <row r="190" spans="1:11" ht="15.75">
      <c r="A190" s="27"/>
      <c r="B190" s="146"/>
      <c r="C190" s="146"/>
      <c r="D190" s="146"/>
      <c r="E190" s="146"/>
      <c r="F190" s="147"/>
      <c r="G190" s="44" t="s">
        <v>6</v>
      </c>
      <c r="H190" s="28" t="s">
        <v>0</v>
      </c>
      <c r="I190" s="33">
        <v>500</v>
      </c>
      <c r="J190" s="61">
        <v>505540</v>
      </c>
      <c r="K190" s="61">
        <v>505540</v>
      </c>
    </row>
    <row r="191" spans="1:11" ht="15.75">
      <c r="A191" s="6"/>
      <c r="B191" s="7"/>
      <c r="C191" s="7"/>
      <c r="D191" s="7"/>
      <c r="E191" s="7"/>
      <c r="F191" s="8"/>
      <c r="G191" s="71" t="s">
        <v>49</v>
      </c>
      <c r="H191" s="28" t="s">
        <v>0</v>
      </c>
      <c r="I191" s="72"/>
      <c r="J191" s="65">
        <f>SUM(J8+J63+J102+J109+J116+J125+J130+J135+J148+J161+J170+J188)</f>
        <v>812081128</v>
      </c>
      <c r="K191" s="65">
        <f>SUM(K8+K63+K102+K109+K116+K125+K130+K135+K148+K161+K170+K188)</f>
        <v>655099106</v>
      </c>
    </row>
    <row r="192" spans="1:11" ht="15.75">
      <c r="G192" s="136" t="s">
        <v>219</v>
      </c>
      <c r="H192" s="138"/>
      <c r="I192" s="137"/>
      <c r="J192" s="66">
        <v>6310425</v>
      </c>
      <c r="K192" s="66">
        <v>6257300</v>
      </c>
    </row>
    <row r="193" spans="7:11" ht="15.75">
      <c r="G193" s="139" t="s">
        <v>220</v>
      </c>
      <c r="H193" s="138"/>
      <c r="I193" s="137"/>
      <c r="J193" s="140">
        <f>SUM(J191:J192)</f>
        <v>818391553</v>
      </c>
      <c r="K193" s="141">
        <f>SUM(K191:K192)</f>
        <v>661356406</v>
      </c>
    </row>
  </sheetData>
  <mergeCells count="67">
    <mergeCell ref="B83:F83"/>
    <mergeCell ref="B82:F82"/>
    <mergeCell ref="B80:F80"/>
    <mergeCell ref="B81:F81"/>
    <mergeCell ref="B64:F64"/>
    <mergeCell ref="B9:F9"/>
    <mergeCell ref="B22:F22"/>
    <mergeCell ref="B13:F13"/>
    <mergeCell ref="B63:F63"/>
    <mergeCell ref="B11:F11"/>
    <mergeCell ref="B12:F12"/>
    <mergeCell ref="B20:F20"/>
    <mergeCell ref="B23:F23"/>
    <mergeCell ref="B14:F14"/>
    <mergeCell ref="B15:F15"/>
    <mergeCell ref="B16:F16"/>
    <mergeCell ref="B17:F17"/>
    <mergeCell ref="B18:F18"/>
    <mergeCell ref="B19:F19"/>
    <mergeCell ref="H1:K1"/>
    <mergeCell ref="H2:K2"/>
    <mergeCell ref="H3:K3"/>
    <mergeCell ref="B5:K5"/>
    <mergeCell ref="B8:F8"/>
    <mergeCell ref="B140:F140"/>
    <mergeCell ref="B84:F84"/>
    <mergeCell ref="B86:F86"/>
    <mergeCell ref="B88:F88"/>
    <mergeCell ref="B90:F90"/>
    <mergeCell ref="B105:F105"/>
    <mergeCell ref="B107:F107"/>
    <mergeCell ref="B106:F106"/>
    <mergeCell ref="B103:F103"/>
    <mergeCell ref="B85:F85"/>
    <mergeCell ref="B87:F87"/>
    <mergeCell ref="B93:F93"/>
    <mergeCell ref="B101:F101"/>
    <mergeCell ref="B100:F100"/>
    <mergeCell ref="B89:F89"/>
    <mergeCell ref="B102:F102"/>
    <mergeCell ref="B126:F126"/>
    <mergeCell ref="B171:F171"/>
    <mergeCell ref="B170:F170"/>
    <mergeCell ref="B147:F147"/>
    <mergeCell ref="B146:F146"/>
    <mergeCell ref="B149:F149"/>
    <mergeCell ref="B168:F168"/>
    <mergeCell ref="B169:F169"/>
    <mergeCell ref="B139:F139"/>
    <mergeCell ref="B162:F162"/>
    <mergeCell ref="B161:F161"/>
    <mergeCell ref="B144:F144"/>
    <mergeCell ref="B138:F138"/>
    <mergeCell ref="B136:F136"/>
    <mergeCell ref="B135:F135"/>
    <mergeCell ref="B148:F148"/>
    <mergeCell ref="B125:F125"/>
    <mergeCell ref="B117:F117"/>
    <mergeCell ref="B109:F109"/>
    <mergeCell ref="B122:F122"/>
    <mergeCell ref="B121:F121"/>
    <mergeCell ref="B123:F123"/>
    <mergeCell ref="B108:F108"/>
    <mergeCell ref="B114:F114"/>
    <mergeCell ref="B115:F115"/>
    <mergeCell ref="B110:F110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2016-11-15T04:45:12Z</cp:lastPrinted>
  <dcterms:created xsi:type="dcterms:W3CDTF">2013-10-18T09:34:20Z</dcterms:created>
  <dcterms:modified xsi:type="dcterms:W3CDTF">2016-11-15T04:45:51Z</dcterms:modified>
</cp:coreProperties>
</file>